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Публічний паспорт" sheetId="1" r:id="rId1"/>
    <sheet name="Перелік активів" sheetId="2" r:id="rId2"/>
    <sheet name="Торги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'Публічний паспорт'!$A$1:$C$18</definedName>
    <definedName name="_xlnm.Print_Area" localSheetId="2">'Торги'!$A$1:$CT$23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<sst xmlns="http://schemas.openxmlformats.org/spreadsheetml/2006/main" count="413" uniqueCount="109">
  <si>
    <t>1.2. Адреса місця розташування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</si>
  <si>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</si>
  <si>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</si>
  <si>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</si>
  <si>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</si>
  <si>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</si>
  <si>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</si>
  <si>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</si>
  <si>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</si>
  <si>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</si>
  <si>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</si>
  <si>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</si>
  <si>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</si>
  <si>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</si>
  <si>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</si>
  <si>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</si>
  <si>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</si>
  <si>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</si>
  <si>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</si>
  <si>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</si>
  <si>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</si>
  <si>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банкомати</t>
  </si>
  <si>
    <t>одиниця</t>
  </si>
  <si>
    <t>задовільне</t>
  </si>
  <si>
    <t>наявне</t>
  </si>
  <si>
    <t>задовільний</t>
  </si>
  <si>
    <t>законсервоване</t>
  </si>
  <si>
    <t>Перелік активів ПАТ "КБ "АКТИВ-БАНК" (основні засоби),
що включені до лоту</t>
  </si>
  <si>
    <t>№ лоту з/п</t>
  </si>
  <si>
    <t>№ з/п</t>
  </si>
  <si>
    <t>Інв. Номер</t>
  </si>
  <si>
    <t>Найменування активу</t>
  </si>
  <si>
    <t>Введення в експл.</t>
  </si>
  <si>
    <t>Кіль-кість</t>
  </si>
  <si>
    <t>Балансова вартість на 01.03.2018 року.</t>
  </si>
  <si>
    <t>Оціночна вартість, без ПДВ</t>
  </si>
  <si>
    <t>Примітка</t>
  </si>
  <si>
    <t>Банкомат   NCR 5887 Personas -87</t>
  </si>
  <si>
    <t>09.02.2012</t>
  </si>
  <si>
    <t>Банкомат   NCR 5670</t>
  </si>
  <si>
    <t>Банкомат   NCR 5684 PersonaS (вуличний через стіну)</t>
  </si>
  <si>
    <t>ТОВ «Незалежна експертна компанія «Правий Берег»</t>
  </si>
  <si>
    <t>№14878/13 від 17.07.2013</t>
  </si>
  <si>
    <t>Оціночна вартість, грн. без ПДВ</t>
  </si>
  <si>
    <t>Назва об'єкту</t>
  </si>
  <si>
    <t>Кількість торгів</t>
  </si>
  <si>
    <t>Початкова ціна продажу без ПДВ</t>
  </si>
  <si>
    <t>Початкова ціна продажу з ПДВ</t>
  </si>
  <si>
    <t>Аукціон 1</t>
  </si>
  <si>
    <t>Аукціон 2</t>
  </si>
  <si>
    <t>Аукціон 3</t>
  </si>
  <si>
    <t>Аукціон 4</t>
  </si>
  <si>
    <t>Аукціон 5</t>
  </si>
  <si>
    <t>Аукціон 6</t>
  </si>
  <si>
    <t>Аукціон 7</t>
  </si>
  <si>
    <t>Аукціон 8</t>
  </si>
  <si>
    <t>Аукціон 9</t>
  </si>
  <si>
    <t>Аукціон 10</t>
  </si>
  <si>
    <t>Аукціон 11</t>
  </si>
  <si>
    <t>Аукціон 12</t>
  </si>
  <si>
    <t>Аукціон 13</t>
  </si>
  <si>
    <t>Аукціон 14</t>
  </si>
  <si>
    <t>Аукціон 15</t>
  </si>
  <si>
    <t>Аукціон 16</t>
  </si>
  <si>
    <t>Аукціон 17</t>
  </si>
  <si>
    <t>Аукціон 18</t>
  </si>
  <si>
    <t>Аукціон 19</t>
  </si>
  <si>
    <t>Аукціон 20</t>
  </si>
  <si>
    <t>Аукціон 21</t>
  </si>
  <si>
    <t>Аукціон 22</t>
  </si>
  <si>
    <t>Аукціон 23</t>
  </si>
  <si>
    <t>Аукціон 24</t>
  </si>
  <si>
    <t>Назва біржі</t>
  </si>
  <si>
    <t>Дата</t>
  </si>
  <si>
    <t>Початкова ціна продажу</t>
  </si>
  <si>
    <t>Відсоток пони-ження поч. ціни</t>
  </si>
  <si>
    <t>ТОВ «ПРОФЕСІОНАЛ»</t>
  </si>
  <si>
    <t>ТОВ "ІТ-Контракт"</t>
  </si>
  <si>
    <t>ОСБП</t>
  </si>
  <si>
    <t>ТОВ "ЗАКУПКИ. ПРОМ. УА"</t>
  </si>
  <si>
    <t>Єдиний кабінет</t>
  </si>
  <si>
    <t>ТБ «ЦЕНТРАЛЬНА УНІВЕРСАЛЬНА ТОВАРНА БІРЖА»</t>
  </si>
  <si>
    <t>ПП «ЕКСПЕРТНЕ АГЕНТСТВО»</t>
  </si>
  <si>
    <t>2004-2012</t>
  </si>
  <si>
    <t xml:space="preserve">Доступ до активу обмежено. Майно знаходиться в приміщенні яке не належить банку. </t>
  </si>
  <si>
    <t>Код групи активу</t>
  </si>
  <si>
    <t>Адреса місця знаходження</t>
  </si>
  <si>
    <t>м. Київ, вул. Богатирська, 11</t>
  </si>
  <si>
    <t>30.12.2006</t>
  </si>
  <si>
    <t>22.07.2003</t>
  </si>
  <si>
    <t>11.12.2007</t>
  </si>
  <si>
    <t>30.11.2007</t>
  </si>
  <si>
    <t>03.09.2003</t>
  </si>
  <si>
    <t>31.03.2008</t>
  </si>
  <si>
    <t>30.09.2008</t>
  </si>
  <si>
    <t>22.05.2008</t>
  </si>
  <si>
    <t>м.Кривий Ріг, вул. Костенка, 17</t>
  </si>
  <si>
    <t xml:space="preserve">Банкомат   NCR 5684 </t>
  </si>
  <si>
    <t>Банкомат   NCR 5877 PersonaS (вестибюльний)</t>
  </si>
  <si>
    <t>Банкомат   NCR  5886 PersonaS (вуличний через стіну)</t>
  </si>
  <si>
    <t>Банкомат   NCR 5685</t>
  </si>
  <si>
    <t>Банкомат   NCR 5684 PersonaS (вуличний через стіну</t>
  </si>
  <si>
    <t>ТБ "Електронні торги України"</t>
  </si>
  <si>
    <t>УКГ МОНІТОРИНГ</t>
  </si>
  <si>
    <t>Основні засоби в кількості 12 одиниць відповідно переліку</t>
  </si>
  <si>
    <t>м. Київ, вул. Богатирська, 11.
м.Кривий Ріг, вул. Костенка, 17</t>
  </si>
  <si>
    <t>Доступ до активу з інвентарним № 6614 обмежено.</t>
  </si>
  <si>
    <t>Безпосередній продаж з серпня 2017</t>
  </si>
  <si>
    <t>ПАТ "КБ "АКТИВ-БАНК"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</si>
</sst>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1" fillId="0" borderId="0" xfId="54" applyFont="1" applyAlignment="1">
      <alignment horizontal="center" vertical="top"/>
      <protection/>
    </xf>
    <xf numFmtId="0" fontId="51" fillId="0" borderId="0" xfId="54" applyFont="1" applyAlignment="1">
      <alignment horizontal="center" vertical="center"/>
      <protection/>
    </xf>
    <xf numFmtId="1" fontId="50" fillId="0" borderId="0" xfId="54" applyNumberFormat="1" applyFont="1" applyAlignment="1">
      <alignment horizontal="center" vertical="center"/>
      <protection/>
    </xf>
    <xf numFmtId="4" fontId="50" fillId="0" borderId="0" xfId="54" applyNumberFormat="1" applyFont="1" applyAlignment="1">
      <alignment horizontal="center" vertical="center"/>
      <protection/>
    </xf>
    <xf numFmtId="0" fontId="6" fillId="10" borderId="10" xfId="54" applyFont="1" applyFill="1" applyBorder="1" applyAlignment="1">
      <alignment horizontal="center" vertical="top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6" fillId="33" borderId="11" xfId="54" applyFont="1" applyFill="1" applyBorder="1" applyAlignment="1">
      <alignment horizontal="center" vertical="center" wrapText="1"/>
      <protection/>
    </xf>
    <xf numFmtId="3" fontId="52" fillId="0" borderId="10" xfId="54" applyNumberFormat="1" applyFont="1" applyBorder="1" applyAlignment="1">
      <alignment horizontal="center" vertical="center" wrapText="1"/>
      <protection/>
    </xf>
    <xf numFmtId="1" fontId="51" fillId="33" borderId="10" xfId="0" applyNumberFormat="1" applyFont="1" applyFill="1" applyBorder="1" applyAlignment="1">
      <alignment horizontal="center" vertical="center"/>
    </xf>
    <xf numFmtId="4" fontId="7" fillId="33" borderId="10" xfId="54" applyNumberFormat="1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/>
    </xf>
    <xf numFmtId="4" fontId="8" fillId="34" borderId="12" xfId="0" applyNumberFormat="1" applyFont="1" applyFill="1" applyBorder="1" applyAlignment="1">
      <alignment horizontal="center" vertical="center" wrapText="1"/>
    </xf>
    <xf numFmtId="14" fontId="8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textRotation="90" wrapText="1"/>
    </xf>
    <xf numFmtId="9" fontId="8" fillId="34" borderId="12" xfId="0" applyNumberFormat="1" applyFont="1" applyFill="1" applyBorder="1" applyAlignment="1">
      <alignment horizontal="center" vertical="center" textRotation="90" wrapText="1"/>
    </xf>
    <xf numFmtId="1" fontId="54" fillId="0" borderId="13" xfId="0" applyNumberFormat="1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4" fontId="54" fillId="33" borderId="13" xfId="0" applyNumberFormat="1" applyFont="1" applyFill="1" applyBorder="1" applyAlignment="1">
      <alignment horizontal="center" vertical="center"/>
    </xf>
    <xf numFmtId="4" fontId="54" fillId="33" borderId="13" xfId="0" applyNumberFormat="1" applyFont="1" applyFill="1" applyBorder="1" applyAlignment="1">
      <alignment horizontal="center" vertical="center"/>
    </xf>
    <xf numFmtId="9" fontId="54" fillId="33" borderId="10" xfId="0" applyNumberFormat="1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 vertical="center"/>
    </xf>
    <xf numFmtId="9" fontId="54" fillId="33" borderId="13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9" fontId="54" fillId="0" borderId="1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7" fillId="33" borderId="10" xfId="54" applyNumberFormat="1" applyFont="1" applyFill="1" applyBorder="1" applyAlignment="1">
      <alignment horizontal="left" vertical="center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7" fillId="0" borderId="0" xfId="54" applyFont="1" applyAlignment="1">
      <alignment horizontal="center" vertical="top" wrapText="1"/>
      <protection/>
    </xf>
    <xf numFmtId="0" fontId="6" fillId="10" borderId="10" xfId="54" applyFont="1" applyFill="1" applyBorder="1" applyAlignment="1">
      <alignment horizontal="center" vertical="top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1" fontId="6" fillId="10" borderId="10" xfId="54" applyNumberFormat="1" applyFont="1" applyFill="1" applyBorder="1" applyAlignment="1">
      <alignment horizontal="center" vertical="center" wrapText="1"/>
      <protection/>
    </xf>
    <xf numFmtId="1" fontId="6" fillId="10" borderId="11" xfId="54" applyNumberFormat="1" applyFont="1" applyFill="1" applyBorder="1" applyAlignment="1">
      <alignment horizontal="center" vertical="center" wrapText="1"/>
      <protection/>
    </xf>
    <xf numFmtId="1" fontId="6" fillId="10" borderId="13" xfId="54" applyNumberFormat="1" applyFont="1" applyFill="1" applyBorder="1" applyAlignment="1">
      <alignment horizontal="center" vertical="center" wrapText="1"/>
      <protection/>
    </xf>
    <xf numFmtId="0" fontId="6" fillId="10" borderId="11" xfId="54" applyFont="1" applyFill="1" applyBorder="1" applyAlignment="1">
      <alignment horizontal="center" vertical="center" wrapText="1"/>
      <protection/>
    </xf>
    <xf numFmtId="0" fontId="6" fillId="10" borderId="13" xfId="54" applyFont="1" applyFill="1" applyBorder="1" applyAlignment="1">
      <alignment horizontal="center" vertical="center" wrapText="1"/>
      <protection/>
    </xf>
    <xf numFmtId="0" fontId="58" fillId="10" borderId="10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4" fontId="59" fillId="34" borderId="17" xfId="0" applyNumberFormat="1" applyFont="1" applyFill="1" applyBorder="1" applyAlignment="1">
      <alignment horizontal="center" vertical="center" wrapText="1"/>
    </xf>
    <xf numFmtId="4" fontId="59" fillId="34" borderId="12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1" fillId="0" borderId="25" xfId="0" applyNumberFormat="1" applyFont="1" applyBorder="1" applyAlignment="1">
      <alignment horizontal="left" vertical="center" wrapText="1"/>
    </xf>
    <xf numFmtId="0" fontId="0" fillId="0" borderId="26" xfId="0" applyFill="1" applyBorder="1" applyAlignment="1">
      <alignment horizontal="center"/>
    </xf>
    <xf numFmtId="0" fontId="50" fillId="0" borderId="25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50" fillId="0" borderId="25" xfId="0" applyFont="1" applyBorder="1" applyAlignment="1">
      <alignment horizontal="left" vertical="center" wrapText="1"/>
    </xf>
    <xf numFmtId="0" fontId="0" fillId="0" borderId="26" xfId="0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4" fontId="50" fillId="0" borderId="25" xfId="0" applyNumberFormat="1" applyFont="1" applyBorder="1" applyAlignment="1">
      <alignment/>
    </xf>
    <xf numFmtId="14" fontId="51" fillId="0" borderId="26" xfId="0" applyNumberFormat="1" applyFon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50" fillId="0" borderId="27" xfId="0" applyNumberFormat="1" applyFont="1" applyBorder="1" applyAlignment="1">
      <alignment/>
    </xf>
    <xf numFmtId="14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62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0;&#1088;&#1077;&#1076;&#1080;&#1090;&#1085;&#1086;&#1075;&#1086;%20&#1072;&#1076;&#1084;i&#1085;i&#1089;&#1090;&#1088;&#1091;&#1074;&#1072;&#1085;&#1085;&#1103;%20&#1076;&#1077;&#1087;&#1072;&#1088;&#1090;&#1072;&#1084;&#1077;&#1085;&#1090;\&#1060;&#1043;&#1042;&#1060;&#1054;\&#1028;&#1042;&#1043;&#1045;&#1053;%20&#1060;&#1040;&#1049;&#1051;&#1048;\&#1041;&#1040;&#1047;&#1048;\&#1054;&#1047;\&#1054;&#1057;&#1053;&#1054;&#1042;&#1053;&#1040;\&#1054;&#1057;&#1053;&#1054;&#1042;&#1053;&#1040;%20&#1041;&#1040;&#1047;&#1040;%20&#1054;&#1047;%2001032018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 (5)"/>
      <sheetName val="Свод (4)"/>
      <sheetName val="Свод (3)"/>
      <sheetName val="Свод"/>
      <sheetName val="ОС_все"/>
      <sheetName val="ОС_ЛМ І АТО"/>
      <sheetName val="РозрУцінки10"/>
      <sheetName val="Інна"/>
      <sheetName val="СПРАВОЧНИК ПО КОДАМ"/>
      <sheetName val="ОС_торги лоти"/>
      <sheetName val="Включить в продажи"/>
      <sheetName val="АТО"/>
      <sheetName val="земля"/>
      <sheetName val="взята на баланс"/>
      <sheetName val="Лист2"/>
      <sheetName val="Лист3"/>
      <sheetName val="Не продается"/>
      <sheetName val="Лист1"/>
      <sheetName val="Лист4"/>
      <sheetName val="Лист5"/>
    </sheetNames>
    <sheetDataSet>
      <sheetData sheetId="6">
        <row r="429">
          <cell r="B429">
            <v>2021077</v>
          </cell>
          <cell r="C429">
            <v>32553</v>
          </cell>
          <cell r="D429" t="str">
            <v>ЛМ</v>
          </cell>
          <cell r="E429" t="str">
            <v>ні</v>
          </cell>
          <cell r="F429" t="str">
            <v>ОЗ</v>
          </cell>
          <cell r="G429">
            <v>10</v>
          </cell>
          <cell r="H429">
            <v>106</v>
          </cell>
          <cell r="I429" t="str">
            <v>Банкомати та термінали</v>
          </cell>
          <cell r="J429">
            <v>28</v>
          </cell>
          <cell r="M429">
            <v>28</v>
          </cell>
          <cell r="O429" t="str">
            <v>понад 14,5 тис. грн.</v>
          </cell>
          <cell r="P429" t="str">
            <v>на продажі (в лотах)</v>
          </cell>
          <cell r="R429" t="str">
            <v>Безпосередній продаж з серпня 17</v>
          </cell>
          <cell r="T429" t="str">
            <v>лот Великаолександрівка 2,1701</v>
          </cell>
          <cell r="U429" t="str">
            <v>Банкомат </v>
          </cell>
          <cell r="V429" t="str">
            <v>NCR 5684 </v>
          </cell>
          <cell r="W429" t="str">
            <v>Банкомат   NCR 5684 </v>
          </cell>
        </row>
        <row r="430">
          <cell r="B430">
            <v>202929</v>
          </cell>
          <cell r="C430">
            <v>32436</v>
          </cell>
          <cell r="D430" t="str">
            <v>ЛМ</v>
          </cell>
          <cell r="E430" t="str">
            <v>ні</v>
          </cell>
          <cell r="F430" t="str">
            <v>ОЗ</v>
          </cell>
          <cell r="G430">
            <v>10</v>
          </cell>
          <cell r="H430">
            <v>106</v>
          </cell>
          <cell r="I430" t="str">
            <v>Банкомати та термінали</v>
          </cell>
          <cell r="J430">
            <v>71</v>
          </cell>
          <cell r="L430">
            <v>71</v>
          </cell>
          <cell r="O430" t="str">
            <v>понад 32 тис. грн.</v>
          </cell>
          <cell r="P430" t="str">
            <v>на продажі (в лотах)</v>
          </cell>
          <cell r="R430" t="str">
            <v>на продажі (в лотах з 22.12.2017)</v>
          </cell>
          <cell r="T430" t="str">
            <v>лот Великаолександрівка 2,1701</v>
          </cell>
          <cell r="U430" t="str">
            <v>Банкомат </v>
          </cell>
          <cell r="V430" t="str">
            <v>NCR 5887 Personas -87</v>
          </cell>
          <cell r="W430" t="str">
            <v>Банкомат   NCR 5887 Personas -87</v>
          </cell>
        </row>
        <row r="431">
          <cell r="B431">
            <v>3001</v>
          </cell>
          <cell r="C431">
            <v>17196</v>
          </cell>
          <cell r="D431" t="str">
            <v>ЛМ</v>
          </cell>
          <cell r="E431" t="str">
            <v>ні</v>
          </cell>
          <cell r="F431" t="str">
            <v>ОЗ</v>
          </cell>
          <cell r="G431">
            <v>10</v>
          </cell>
          <cell r="H431">
            <v>106</v>
          </cell>
          <cell r="I431" t="str">
            <v>Банкомати та термінали</v>
          </cell>
          <cell r="J431">
            <v>35</v>
          </cell>
          <cell r="M431">
            <v>35</v>
          </cell>
          <cell r="O431" t="str">
            <v>понад 32 тис. грн.</v>
          </cell>
          <cell r="P431" t="str">
            <v>на продажі (в лотах)</v>
          </cell>
          <cell r="R431" t="str">
            <v>на продажі (в лотах з 22.12.2017)</v>
          </cell>
          <cell r="T431" t="str">
            <v>лот Великаолександрівка 2,1701</v>
          </cell>
          <cell r="U431" t="str">
            <v>Банкомат </v>
          </cell>
          <cell r="V431" t="str">
            <v>NCR 5877 PersonaS (вестибюльний)</v>
          </cell>
          <cell r="W431" t="str">
            <v>Банкомат   NCR 5877 PersonaS (вестибюльний)</v>
          </cell>
        </row>
        <row r="432">
          <cell r="B432">
            <v>3955</v>
          </cell>
          <cell r="C432">
            <v>17256</v>
          </cell>
          <cell r="D432" t="str">
            <v>ЛМ</v>
          </cell>
          <cell r="E432" t="str">
            <v>ні</v>
          </cell>
          <cell r="F432" t="str">
            <v>ОЗ</v>
          </cell>
          <cell r="G432">
            <v>10</v>
          </cell>
          <cell r="H432">
            <v>106</v>
          </cell>
          <cell r="I432" t="str">
            <v>Банкомати та термінали</v>
          </cell>
          <cell r="J432">
            <v>43</v>
          </cell>
          <cell r="M432">
            <v>43</v>
          </cell>
          <cell r="O432" t="str">
            <v>понад 32 тис. грн.</v>
          </cell>
          <cell r="P432" t="str">
            <v>на продажі (в лотах)</v>
          </cell>
          <cell r="R432" t="str">
            <v>на продажі (в лотах з 22.12.2017)</v>
          </cell>
          <cell r="T432" t="str">
            <v>лот Великаолександрівка 2,2399</v>
          </cell>
          <cell r="U432" t="str">
            <v>Банкомат </v>
          </cell>
          <cell r="V432" t="str">
            <v>NCR 5887 PersonaS (вуличний через стіну)</v>
          </cell>
          <cell r="W432" t="str">
            <v>Банкомат   NCR 5887 PersonaS (вуличний через стіну)</v>
          </cell>
        </row>
        <row r="433">
          <cell r="B433">
            <v>3956</v>
          </cell>
          <cell r="C433">
            <v>18079</v>
          </cell>
          <cell r="D433" t="str">
            <v>ЛМ</v>
          </cell>
          <cell r="E433" t="str">
            <v>ні</v>
          </cell>
          <cell r="F433" t="str">
            <v>ОЗ</v>
          </cell>
          <cell r="G433">
            <v>10</v>
          </cell>
          <cell r="H433">
            <v>106</v>
          </cell>
          <cell r="I433" t="str">
            <v>Банкомати та термінали</v>
          </cell>
          <cell r="J433">
            <v>40</v>
          </cell>
          <cell r="M433">
            <v>40</v>
          </cell>
          <cell r="O433" t="str">
            <v>понад 32 тис. грн.</v>
          </cell>
          <cell r="P433" t="str">
            <v>на продажі (в лотах)</v>
          </cell>
          <cell r="R433" t="str">
            <v>на продажі (в лотах з 22.12.2017)</v>
          </cell>
          <cell r="T433" t="str">
            <v>лот Великаолександрівка 2,2399</v>
          </cell>
          <cell r="U433" t="str">
            <v>Банкомат </v>
          </cell>
          <cell r="V433" t="str">
            <v>NCR 5887 PersonaS (вуличний через стіну)</v>
          </cell>
          <cell r="W433" t="str">
            <v>Банкомат   NCR 5887 PersonaS (вуличний через стіну)</v>
          </cell>
        </row>
        <row r="434">
          <cell r="B434">
            <v>4112</v>
          </cell>
          <cell r="C434">
            <v>16525</v>
          </cell>
          <cell r="D434" t="str">
            <v>ЛМ</v>
          </cell>
          <cell r="E434" t="str">
            <v>ні</v>
          </cell>
          <cell r="F434" t="str">
            <v>ОЗ</v>
          </cell>
          <cell r="G434">
            <v>10</v>
          </cell>
          <cell r="H434">
            <v>106</v>
          </cell>
          <cell r="I434" t="str">
            <v>Банкомати та термінали</v>
          </cell>
          <cell r="J434">
            <v>71</v>
          </cell>
          <cell r="L434">
            <v>71</v>
          </cell>
          <cell r="O434" t="str">
            <v>понад 32 тис. грн.</v>
          </cell>
          <cell r="P434" t="str">
            <v>на продажі (в лотах)</v>
          </cell>
          <cell r="R434" t="str">
            <v>на продажі (в лотах з 22.12.2017)</v>
          </cell>
          <cell r="S434" t="str">
            <v>Договір оренди №11/10/17 від 11.10.2017 з ТОВ "24 ОНЛАЙН"</v>
          </cell>
          <cell r="T434" t="str">
            <v>лот Великаолександрівка 2,1699</v>
          </cell>
          <cell r="U434" t="str">
            <v>Банкомат </v>
          </cell>
          <cell r="V434" t="str">
            <v>NCR 5887 PersonaS (вуличний через стіну)</v>
          </cell>
          <cell r="W434" t="str">
            <v>Банкомат   NCR 5887 PersonaS (вуличний через стіну)</v>
          </cell>
        </row>
        <row r="435">
          <cell r="B435">
            <v>462</v>
          </cell>
          <cell r="C435">
            <v>7740</v>
          </cell>
          <cell r="D435" t="str">
            <v>ЛМ</v>
          </cell>
          <cell r="E435" t="str">
            <v>ні</v>
          </cell>
          <cell r="F435" t="str">
            <v>ОЗ</v>
          </cell>
          <cell r="G435">
            <v>10</v>
          </cell>
          <cell r="H435">
            <v>106</v>
          </cell>
          <cell r="I435" t="str">
            <v>Банкомати та термінали</v>
          </cell>
          <cell r="J435">
            <v>38</v>
          </cell>
          <cell r="M435">
            <v>38</v>
          </cell>
          <cell r="O435" t="str">
            <v>понад 32 тис. грн.</v>
          </cell>
          <cell r="P435" t="str">
            <v>на продажі (в лотах)</v>
          </cell>
          <cell r="R435" t="str">
            <v>на продажі (в лотах з 22.12.2017)</v>
          </cell>
          <cell r="T435" t="str">
            <v>лот Великаолександрівка 2,1701</v>
          </cell>
          <cell r="U435" t="str">
            <v>Банкомат </v>
          </cell>
          <cell r="V435" t="str">
            <v>NCR  5886 PersonaS (вуличний через стіну)</v>
          </cell>
          <cell r="W435" t="str">
            <v>Банкомат   NCR  5886 PersonaS (вуличний через стіну)</v>
          </cell>
        </row>
        <row r="436">
          <cell r="B436">
            <v>4908</v>
          </cell>
          <cell r="C436">
            <v>19851</v>
          </cell>
          <cell r="D436" t="str">
            <v>ЛМ</v>
          </cell>
          <cell r="E436" t="str">
            <v>ні</v>
          </cell>
          <cell r="F436" t="str">
            <v>ОЗ</v>
          </cell>
          <cell r="G436">
            <v>10</v>
          </cell>
          <cell r="H436">
            <v>106</v>
          </cell>
          <cell r="I436" t="str">
            <v>Банкомати та термінали</v>
          </cell>
          <cell r="J436">
            <v>6</v>
          </cell>
          <cell r="M436">
            <v>6</v>
          </cell>
          <cell r="O436" t="str">
            <v>понад 14,5 тис. грн.</v>
          </cell>
          <cell r="P436" t="str">
            <v>на продажі (в лотах)</v>
          </cell>
          <cell r="R436" t="str">
            <v>Безпосередній продаж з серпня 17</v>
          </cell>
          <cell r="T436" t="str">
            <v>лот Великаолександрівка 2,1701</v>
          </cell>
          <cell r="U436" t="str">
            <v>Банкомат </v>
          </cell>
          <cell r="V436" t="str">
            <v>NCR 5685</v>
          </cell>
          <cell r="W436" t="str">
            <v>Банкомат   NCR 5685</v>
          </cell>
        </row>
        <row r="437">
          <cell r="B437">
            <v>5351</v>
          </cell>
          <cell r="C437">
            <v>20374</v>
          </cell>
          <cell r="D437" t="str">
            <v>ЛМ</v>
          </cell>
          <cell r="E437" t="str">
            <v>ні</v>
          </cell>
          <cell r="F437" t="str">
            <v>ОЗ</v>
          </cell>
          <cell r="G437">
            <v>10</v>
          </cell>
          <cell r="H437">
            <v>106</v>
          </cell>
          <cell r="I437" t="str">
            <v>Банкомати та термінали</v>
          </cell>
          <cell r="J437">
            <v>71</v>
          </cell>
          <cell r="L437">
            <v>71</v>
          </cell>
          <cell r="O437" t="str">
            <v>понад 14,5 тис. грн.</v>
          </cell>
          <cell r="P437" t="str">
            <v>на продажі (в лотах)</v>
          </cell>
          <cell r="R437" t="str">
            <v>Безпосередній продаж з серпня 17</v>
          </cell>
          <cell r="T437" t="str">
            <v>лот Великаолександрівка 2,1701</v>
          </cell>
          <cell r="U437" t="str">
            <v>Банкомат </v>
          </cell>
          <cell r="V437" t="str">
            <v>NCR 5684 PersonaS (вуличний через стіну)</v>
          </cell>
          <cell r="W437" t="str">
            <v>Банкомат   NCR 5684 PersonaS (вуличний через стіну)</v>
          </cell>
        </row>
        <row r="438">
          <cell r="B438">
            <v>539</v>
          </cell>
          <cell r="C438">
            <v>7820</v>
          </cell>
          <cell r="D438" t="str">
            <v>ЛМ</v>
          </cell>
          <cell r="E438" t="str">
            <v>ні</v>
          </cell>
          <cell r="F438" t="str">
            <v>ОЗ</v>
          </cell>
          <cell r="G438">
            <v>10</v>
          </cell>
          <cell r="H438">
            <v>106</v>
          </cell>
          <cell r="I438" t="str">
            <v>Банкомати та термінали</v>
          </cell>
          <cell r="J438">
            <v>36</v>
          </cell>
          <cell r="M438">
            <v>36</v>
          </cell>
          <cell r="O438" t="str">
            <v>понад 32 тис. грн.</v>
          </cell>
          <cell r="P438" t="str">
            <v>на продажі (в лотах)</v>
          </cell>
          <cell r="R438" t="str">
            <v>на продажі (в лотах з 22.12.2017)</v>
          </cell>
          <cell r="T438" t="str">
            <v>лот Великаолександрівка 2,1701</v>
          </cell>
          <cell r="U438" t="str">
            <v>Банкомат </v>
          </cell>
          <cell r="V438" t="str">
            <v>NCR 5684 PersonaS (вуличний через стіну</v>
          </cell>
          <cell r="W438" t="str">
            <v>Банкомат   NCR 5684 PersonaS (вуличний через стіну</v>
          </cell>
        </row>
        <row r="439">
          <cell r="B439">
            <v>5691</v>
          </cell>
          <cell r="C439">
            <v>19232</v>
          </cell>
          <cell r="D439" t="str">
            <v>ЛМ</v>
          </cell>
          <cell r="E439" t="str">
            <v>ні</v>
          </cell>
          <cell r="F439" t="str">
            <v>ОЗ</v>
          </cell>
          <cell r="G439">
            <v>10</v>
          </cell>
          <cell r="H439">
            <v>106</v>
          </cell>
          <cell r="I439" t="str">
            <v>Банкомати та термінали</v>
          </cell>
          <cell r="J439">
            <v>20</v>
          </cell>
          <cell r="M439">
            <v>20</v>
          </cell>
          <cell r="O439" t="str">
            <v>понад 14,5 тис. грн.</v>
          </cell>
          <cell r="P439" t="str">
            <v>на продажі (в лотах)</v>
          </cell>
          <cell r="R439" t="str">
            <v>Безпосередній продаж з серпня 17</v>
          </cell>
          <cell r="T439" t="str">
            <v>лот Великаолександрівка 2,2399</v>
          </cell>
          <cell r="U439" t="str">
            <v>Банкомат </v>
          </cell>
          <cell r="V439" t="str">
            <v>NCR 5685</v>
          </cell>
          <cell r="W439" t="str">
            <v>Банкомат   NCR 5685</v>
          </cell>
        </row>
        <row r="440">
          <cell r="B440">
            <v>5701</v>
          </cell>
          <cell r="C440">
            <v>20804</v>
          </cell>
          <cell r="D440" t="str">
            <v>ЛМ</v>
          </cell>
          <cell r="E440" t="str">
            <v>ні</v>
          </cell>
          <cell r="F440" t="str">
            <v>ОЗ</v>
          </cell>
          <cell r="G440">
            <v>10</v>
          </cell>
          <cell r="H440">
            <v>106</v>
          </cell>
          <cell r="I440" t="str">
            <v>Банкомати та термінали</v>
          </cell>
          <cell r="J440">
            <v>71</v>
          </cell>
          <cell r="L440">
            <v>71</v>
          </cell>
          <cell r="O440" t="str">
            <v>понад 14,5 тис. грн.</v>
          </cell>
          <cell r="P440" t="str">
            <v>на продажі (в лотах)</v>
          </cell>
          <cell r="R440" t="str">
            <v>Безпосередній продаж з серпня 17</v>
          </cell>
          <cell r="T440" t="str">
            <v>лот Великаолександрівка 2,1701</v>
          </cell>
          <cell r="U440" t="str">
            <v>Банкомат </v>
          </cell>
          <cell r="V440" t="str">
            <v>NCR 5684 PersonaS (вуличний через стіну)</v>
          </cell>
          <cell r="W440" t="str">
            <v>Банкомат   NCR 5684 PersonaS (вуличний через стіну)</v>
          </cell>
        </row>
        <row r="441">
          <cell r="B441">
            <v>6121</v>
          </cell>
          <cell r="C441">
            <v>21270</v>
          </cell>
          <cell r="D441" t="str">
            <v>ЛМ</v>
          </cell>
          <cell r="E441" t="str">
            <v>ні</v>
          </cell>
          <cell r="F441" t="str">
            <v>ОЗ</v>
          </cell>
          <cell r="G441">
            <v>10</v>
          </cell>
          <cell r="H441">
            <v>106</v>
          </cell>
          <cell r="I441" t="str">
            <v>Банкомати та термінали</v>
          </cell>
          <cell r="J441">
            <v>32</v>
          </cell>
          <cell r="M441">
            <v>32</v>
          </cell>
          <cell r="O441" t="str">
            <v>понад 14,5 тис. грн.</v>
          </cell>
          <cell r="P441" t="str">
            <v>на продажі (в лотах)</v>
          </cell>
          <cell r="R441" t="str">
            <v>Безпосередній продаж з серпня 17</v>
          </cell>
          <cell r="T441" t="str">
            <v>лот Великаолександрівка 2,1701</v>
          </cell>
          <cell r="U441" t="str">
            <v>Банкомат </v>
          </cell>
          <cell r="V441" t="str">
            <v>NCR 5670</v>
          </cell>
          <cell r="W441" t="str">
            <v>Банкомат   NCR 5670</v>
          </cell>
        </row>
        <row r="442">
          <cell r="B442">
            <v>6122</v>
          </cell>
          <cell r="C442">
            <v>21271</v>
          </cell>
          <cell r="D442" t="str">
            <v>ЛМ</v>
          </cell>
          <cell r="E442" t="str">
            <v>ні</v>
          </cell>
          <cell r="F442" t="str">
            <v>ОЗ</v>
          </cell>
          <cell r="G442">
            <v>10</v>
          </cell>
          <cell r="H442">
            <v>106</v>
          </cell>
          <cell r="I442" t="str">
            <v>Банкомати та термінали</v>
          </cell>
          <cell r="J442">
            <v>30</v>
          </cell>
          <cell r="M442">
            <v>30</v>
          </cell>
          <cell r="O442" t="str">
            <v>понад 14,5 тис. грн.</v>
          </cell>
          <cell r="P442" t="str">
            <v>на продажі (в лотах)</v>
          </cell>
          <cell r="R442" t="str">
            <v>Безпосередній продаж з серпня 17</v>
          </cell>
          <cell r="T442" t="str">
            <v>лот Великаолександрівка 2,1701</v>
          </cell>
          <cell r="U442" t="str">
            <v>Банкомат </v>
          </cell>
          <cell r="V442" t="str">
            <v>NCR 5670</v>
          </cell>
          <cell r="W442" t="str">
            <v>Банкомат   NCR 5670</v>
          </cell>
        </row>
        <row r="443">
          <cell r="B443">
            <v>6123</v>
          </cell>
          <cell r="C443">
            <v>21272</v>
          </cell>
          <cell r="D443" t="str">
            <v>ЛМ</v>
          </cell>
          <cell r="E443" t="str">
            <v>ні</v>
          </cell>
          <cell r="F443" t="str">
            <v>ОЗ</v>
          </cell>
          <cell r="G443">
            <v>10</v>
          </cell>
          <cell r="H443">
            <v>106</v>
          </cell>
          <cell r="I443" t="str">
            <v>Банкомати та термінали</v>
          </cell>
          <cell r="J443">
            <v>31</v>
          </cell>
          <cell r="M443">
            <v>31</v>
          </cell>
          <cell r="O443" t="str">
            <v>понад 14,5 тис. грн.</v>
          </cell>
          <cell r="P443" t="str">
            <v>на продажі (в лотах)</v>
          </cell>
          <cell r="R443" t="str">
            <v>Безпосередній продаж з серпня 17</v>
          </cell>
          <cell r="T443" t="str">
            <v>лот Великаолександрівка 2,1701</v>
          </cell>
          <cell r="U443" t="str">
            <v>Банкомат </v>
          </cell>
          <cell r="V443" t="str">
            <v>NCR 5670</v>
          </cell>
          <cell r="W443" t="str">
            <v>Банкомат   NCR 5670</v>
          </cell>
        </row>
        <row r="444">
          <cell r="B444">
            <v>6124</v>
          </cell>
          <cell r="C444">
            <v>21273</v>
          </cell>
          <cell r="D444" t="str">
            <v>ЛМ</v>
          </cell>
          <cell r="E444" t="str">
            <v>ні</v>
          </cell>
          <cell r="F444" t="str">
            <v>ОЗ</v>
          </cell>
          <cell r="G444">
            <v>10</v>
          </cell>
          <cell r="H444">
            <v>106</v>
          </cell>
          <cell r="I444" t="str">
            <v>Банкомати та термінали</v>
          </cell>
          <cell r="J444">
            <v>25</v>
          </cell>
          <cell r="M444">
            <v>25</v>
          </cell>
          <cell r="O444" t="str">
            <v>понад 14,5 тис. грн.</v>
          </cell>
          <cell r="P444" t="str">
            <v>на продажі (в лотах)</v>
          </cell>
          <cell r="R444" t="str">
            <v>Безпосередній продаж з серпня 17</v>
          </cell>
          <cell r="T444" t="str">
            <v>лот Великаолександрівка 2,2399</v>
          </cell>
          <cell r="U444" t="str">
            <v>Банкомат </v>
          </cell>
          <cell r="V444" t="str">
            <v>NCR 5670</v>
          </cell>
          <cell r="W444" t="str">
            <v>Банкомат   NCR 5670</v>
          </cell>
        </row>
        <row r="445">
          <cell r="B445">
            <v>6548</v>
          </cell>
          <cell r="C445">
            <v>24386</v>
          </cell>
          <cell r="D445" t="str">
            <v>ЛМ</v>
          </cell>
          <cell r="E445" t="str">
            <v>ні</v>
          </cell>
          <cell r="F445" t="str">
            <v>ОЗ</v>
          </cell>
          <cell r="G445">
            <v>10</v>
          </cell>
          <cell r="H445">
            <v>106</v>
          </cell>
          <cell r="I445" t="str">
            <v>Банкомати та термінали</v>
          </cell>
          <cell r="J445">
            <v>29</v>
          </cell>
          <cell r="M445">
            <v>29</v>
          </cell>
          <cell r="O445" t="str">
            <v>понад 14,5 тис. грн.</v>
          </cell>
          <cell r="P445" t="str">
            <v>на продажі (в лотах)</v>
          </cell>
          <cell r="R445" t="str">
            <v>Безпосередній продаж з серпня 17</v>
          </cell>
          <cell r="T445" t="str">
            <v>лот Великаолександрівка 2,2399</v>
          </cell>
          <cell r="U445" t="str">
            <v>Банкомат </v>
          </cell>
          <cell r="V445" t="str">
            <v>NCR 5684 </v>
          </cell>
          <cell r="W445" t="str">
            <v>Банкомат   NCR 5684 </v>
          </cell>
        </row>
        <row r="446">
          <cell r="B446">
            <v>6614</v>
          </cell>
          <cell r="C446">
            <v>21398</v>
          </cell>
          <cell r="D446" t="str">
            <v>ЛМ</v>
          </cell>
          <cell r="E446" t="str">
            <v>ні</v>
          </cell>
          <cell r="F446" t="str">
            <v>ОЗ</v>
          </cell>
          <cell r="G446">
            <v>10</v>
          </cell>
          <cell r="H446">
            <v>106</v>
          </cell>
          <cell r="I446" t="str">
            <v>Банкомати та термінали</v>
          </cell>
          <cell r="J446">
            <v>71</v>
          </cell>
          <cell r="L446">
            <v>71</v>
          </cell>
          <cell r="O446" t="str">
            <v>понад 14,5 тис. грн.</v>
          </cell>
          <cell r="P446" t="str">
            <v>не включено до лоту</v>
          </cell>
          <cell r="R446" t="str">
            <v>Безпосередній продаж з серпня 17</v>
          </cell>
          <cell r="T446" t="str">
            <v>лот Великаолександрівка 2,1701</v>
          </cell>
          <cell r="U446" t="str">
            <v>Банкомат </v>
          </cell>
          <cell r="V446" t="str">
            <v>NCR 5684 </v>
          </cell>
          <cell r="W446" t="str">
            <v>Банкомат   NCR 5684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zoomScale="75" zoomScaleNormal="75" zoomScaleSheetLayoutView="85" zoomScalePageLayoutView="0" workbookViewId="0" topLeftCell="A1">
      <selection activeCell="C24" sqref="C24"/>
    </sheetView>
  </sheetViews>
  <sheetFormatPr defaultColWidth="9.140625" defaultRowHeight="15"/>
  <cols>
    <col min="2" max="2" width="64.421875" style="2" customWidth="1"/>
    <col min="3" max="3" width="55.57421875" style="6" customWidth="1"/>
    <col min="4" max="11" width="23.140625" style="2" customWidth="1"/>
  </cols>
  <sheetData>
    <row r="1" spans="2:3" ht="15.75" thickBot="1">
      <c r="B1"/>
      <c r="C1" s="3"/>
    </row>
    <row r="2" spans="2:3" ht="44.25" customHeight="1">
      <c r="B2" s="87" t="s">
        <v>16</v>
      </c>
      <c r="C2" s="88"/>
    </row>
    <row r="3" spans="2:3" ht="15">
      <c r="B3" s="89" t="s">
        <v>11</v>
      </c>
      <c r="C3" s="90" t="s">
        <v>108</v>
      </c>
    </row>
    <row r="4" spans="2:3" ht="15">
      <c r="B4" s="91" t="s">
        <v>12</v>
      </c>
      <c r="C4" s="92"/>
    </row>
    <row r="5" spans="2:3" ht="15">
      <c r="B5" s="93" t="s">
        <v>1</v>
      </c>
      <c r="C5" s="94" t="s">
        <v>104</v>
      </c>
    </row>
    <row r="6" spans="2:3" ht="15">
      <c r="B6" s="95" t="s">
        <v>2</v>
      </c>
      <c r="C6" s="94" t="s">
        <v>21</v>
      </c>
    </row>
    <row r="7" spans="2:7" ht="30">
      <c r="B7" s="96" t="s">
        <v>3</v>
      </c>
      <c r="C7" s="97" t="s">
        <v>22</v>
      </c>
      <c r="F7" s="4"/>
      <c r="G7" s="5"/>
    </row>
    <row r="8" spans="2:3" ht="30">
      <c r="B8" s="98" t="s">
        <v>0</v>
      </c>
      <c r="C8" s="99" t="s">
        <v>105</v>
      </c>
    </row>
    <row r="9" spans="2:3" ht="15">
      <c r="B9" s="98" t="s">
        <v>4</v>
      </c>
      <c r="C9" s="100" t="s">
        <v>83</v>
      </c>
    </row>
    <row r="10" spans="2:3" ht="15">
      <c r="B10" s="98" t="s">
        <v>5</v>
      </c>
      <c r="C10" s="100">
        <v>0</v>
      </c>
    </row>
    <row r="11" spans="2:3" ht="15">
      <c r="B11" s="98" t="s">
        <v>9</v>
      </c>
      <c r="C11" s="100" t="s">
        <v>23</v>
      </c>
    </row>
    <row r="12" spans="2:3" ht="15">
      <c r="B12" s="101" t="s">
        <v>8</v>
      </c>
      <c r="C12" s="100" t="s">
        <v>24</v>
      </c>
    </row>
    <row r="13" spans="2:3" ht="15">
      <c r="B13" s="101" t="s">
        <v>6</v>
      </c>
      <c r="C13" s="100" t="s">
        <v>25</v>
      </c>
    </row>
    <row r="14" spans="2:3" ht="30">
      <c r="B14" s="101" t="s">
        <v>7</v>
      </c>
      <c r="C14" s="100" t="s">
        <v>26</v>
      </c>
    </row>
    <row r="15" spans="2:3" ht="15">
      <c r="B15" s="102" t="s">
        <v>10</v>
      </c>
      <c r="C15" s="103"/>
    </row>
    <row r="16" spans="2:3" ht="15">
      <c r="B16" s="104" t="s">
        <v>13</v>
      </c>
      <c r="C16" s="105"/>
    </row>
    <row r="17" spans="2:3" ht="15">
      <c r="B17" s="104" t="s">
        <v>14</v>
      </c>
      <c r="C17" s="106"/>
    </row>
    <row r="18" spans="2:3" ht="15.75" thickBot="1">
      <c r="B18" s="107" t="s">
        <v>15</v>
      </c>
      <c r="C18" s="108" t="s">
        <v>106</v>
      </c>
    </row>
  </sheetData>
  <sheetProtection/>
  <mergeCells count="3">
    <mergeCell ref="B2:C2"/>
    <mergeCell ref="B15:C15"/>
    <mergeCell ref="B4:C4"/>
  </mergeCells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8"/>
  <sheetViews>
    <sheetView zoomScalePageLayoutView="0" workbookViewId="0" topLeftCell="A1">
      <selection activeCell="N8" sqref="N8"/>
    </sheetView>
  </sheetViews>
  <sheetFormatPr defaultColWidth="9.140625" defaultRowHeight="15"/>
  <cols>
    <col min="2" max="2" width="7.28125" style="0" customWidth="1"/>
    <col min="3" max="3" width="5.140625" style="7" customWidth="1"/>
    <col min="4" max="4" width="10.7109375" style="7" customWidth="1"/>
    <col min="5" max="5" width="10.57421875" style="7" customWidth="1"/>
    <col min="6" max="6" width="25.140625" style="7" customWidth="1"/>
    <col min="7" max="7" width="33.7109375" style="7" customWidth="1"/>
    <col min="8" max="8" width="14.28125" style="7" customWidth="1"/>
    <col min="9" max="9" width="9.00390625" style="7" customWidth="1"/>
    <col min="10" max="10" width="20.140625" style="7" customWidth="1"/>
    <col min="11" max="11" width="17.00390625" style="7" customWidth="1"/>
    <col min="12" max="12" width="22.140625" style="0" customWidth="1"/>
  </cols>
  <sheetData>
    <row r="1" spans="5:25" ht="15">
      <c r="E1" s="7">
        <v>1</v>
      </c>
      <c r="F1" s="7">
        <v>2</v>
      </c>
      <c r="H1" s="7">
        <v>3</v>
      </c>
      <c r="I1" s="7">
        <v>4</v>
      </c>
      <c r="J1" s="7">
        <v>5</v>
      </c>
      <c r="K1" s="7">
        <v>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11" ht="18.75"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5">
      <c r="B3" s="8"/>
      <c r="C3" s="9"/>
      <c r="D3" s="9"/>
      <c r="E3" s="9"/>
      <c r="F3" s="9"/>
      <c r="G3" s="9"/>
      <c r="H3" s="9"/>
      <c r="I3" s="10">
        <f>SUM(I7:I18)</f>
        <v>12</v>
      </c>
      <c r="J3" s="11">
        <f>SUM(J7:J17)</f>
        <v>0</v>
      </c>
      <c r="K3" s="11">
        <f>SUM(K7:K18)</f>
        <v>375022.18939500005</v>
      </c>
    </row>
    <row r="4" spans="2:12" ht="15" customHeight="1">
      <c r="B4" s="59" t="s">
        <v>28</v>
      </c>
      <c r="C4" s="60" t="s">
        <v>29</v>
      </c>
      <c r="D4" s="64" t="s">
        <v>85</v>
      </c>
      <c r="E4" s="60" t="s">
        <v>30</v>
      </c>
      <c r="F4" s="60" t="s">
        <v>31</v>
      </c>
      <c r="G4" s="64" t="s">
        <v>86</v>
      </c>
      <c r="H4" s="60" t="s">
        <v>32</v>
      </c>
      <c r="I4" s="61" t="s">
        <v>33</v>
      </c>
      <c r="J4" s="62" t="s">
        <v>34</v>
      </c>
      <c r="K4" s="62" t="s">
        <v>35</v>
      </c>
      <c r="L4" s="66" t="s">
        <v>36</v>
      </c>
    </row>
    <row r="5" spans="2:12" ht="26.25" customHeight="1">
      <c r="B5" s="59"/>
      <c r="C5" s="60"/>
      <c r="D5" s="65"/>
      <c r="E5" s="60"/>
      <c r="F5" s="60"/>
      <c r="G5" s="65"/>
      <c r="H5" s="60"/>
      <c r="I5" s="61"/>
      <c r="J5" s="63"/>
      <c r="K5" s="63"/>
      <c r="L5" s="66"/>
    </row>
    <row r="6" spans="2:25" ht="15">
      <c r="B6" s="12">
        <v>1</v>
      </c>
      <c r="C6" s="13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13">
        <v>14</v>
      </c>
      <c r="R6" s="14"/>
      <c r="S6" s="14"/>
      <c r="T6" s="14"/>
      <c r="U6" s="14"/>
      <c r="V6" s="14"/>
      <c r="W6" s="14"/>
      <c r="X6" s="14"/>
      <c r="Y6" s="14"/>
    </row>
    <row r="7" spans="2:25" ht="15">
      <c r="B7" s="15">
        <v>3</v>
      </c>
      <c r="C7" s="16">
        <v>1</v>
      </c>
      <c r="D7" s="16">
        <v>106</v>
      </c>
      <c r="E7" s="17">
        <v>2021077</v>
      </c>
      <c r="F7" s="19" t="str">
        <f>VLOOKUP(E7,'[1]ОС_ЛМ І АТО'!$B$429:$W$446,22,0)</f>
        <v>Банкомат   NCR 5684 </v>
      </c>
      <c r="G7" s="19" t="s">
        <v>87</v>
      </c>
      <c r="H7" s="20" t="s">
        <v>38</v>
      </c>
      <c r="I7" s="21">
        <v>1</v>
      </c>
      <c r="J7" s="18">
        <v>0</v>
      </c>
      <c r="K7" s="18">
        <v>25780.356</v>
      </c>
      <c r="L7" s="54"/>
      <c r="N7" s="14"/>
      <c r="R7" s="14"/>
      <c r="S7" s="14"/>
      <c r="V7" s="14"/>
      <c r="W7" s="14"/>
      <c r="X7" s="14"/>
      <c r="Y7" s="14"/>
    </row>
    <row r="8" spans="2:25" ht="30">
      <c r="B8" s="15">
        <v>3</v>
      </c>
      <c r="C8" s="16">
        <v>2</v>
      </c>
      <c r="D8" s="16">
        <v>106</v>
      </c>
      <c r="E8" s="17">
        <v>202929</v>
      </c>
      <c r="F8" s="19" t="str">
        <f>VLOOKUP(E8,'[1]ОС_ЛМ І АТО'!$B$429:$W$446,22,0)</f>
        <v>Банкомат   NCR 5887 Personas -87</v>
      </c>
      <c r="G8" s="19" t="s">
        <v>87</v>
      </c>
      <c r="H8" s="20" t="s">
        <v>38</v>
      </c>
      <c r="I8" s="21">
        <v>1</v>
      </c>
      <c r="J8" s="18">
        <v>0</v>
      </c>
      <c r="K8" s="18">
        <v>50458.464</v>
      </c>
      <c r="L8" s="54"/>
      <c r="N8" s="14"/>
      <c r="R8" s="14"/>
      <c r="S8" s="14"/>
      <c r="V8" s="14"/>
      <c r="W8" s="14"/>
      <c r="X8" s="14"/>
      <c r="Y8" s="14"/>
    </row>
    <row r="9" spans="2:25" ht="30">
      <c r="B9" s="15">
        <v>3</v>
      </c>
      <c r="C9" s="16">
        <v>3</v>
      </c>
      <c r="D9" s="16">
        <v>106</v>
      </c>
      <c r="E9" s="17">
        <v>3001</v>
      </c>
      <c r="F9" s="19" t="str">
        <f>VLOOKUP(E9,'[1]ОС_ЛМ І АТО'!$B$429:$W$446,22,0)</f>
        <v>Банкомат   NCR 5877 PersonaS (вестибюльний)</v>
      </c>
      <c r="G9" s="19" t="s">
        <v>87</v>
      </c>
      <c r="H9" s="20" t="s">
        <v>88</v>
      </c>
      <c r="I9" s="21">
        <v>1</v>
      </c>
      <c r="J9" s="18">
        <v>0</v>
      </c>
      <c r="K9" s="18">
        <v>41233.2606</v>
      </c>
      <c r="L9" s="54"/>
      <c r="N9" s="14"/>
      <c r="R9" s="14"/>
      <c r="S9" s="14"/>
      <c r="V9" s="14"/>
      <c r="W9" s="14"/>
      <c r="X9" s="14"/>
      <c r="Y9" s="14"/>
    </row>
    <row r="10" spans="2:25" ht="45">
      <c r="B10" s="15">
        <v>3</v>
      </c>
      <c r="C10" s="16">
        <v>4</v>
      </c>
      <c r="D10" s="16">
        <v>106</v>
      </c>
      <c r="E10" s="17">
        <v>462</v>
      </c>
      <c r="F10" s="19" t="str">
        <f>VLOOKUP(E10,'[1]ОС_ЛМ І АТО'!$B$429:$W$446,22,0)</f>
        <v>Банкомат   NCR  5886 PersonaS (вуличний через стіну)</v>
      </c>
      <c r="G10" s="19" t="s">
        <v>87</v>
      </c>
      <c r="H10" s="20" t="s">
        <v>89</v>
      </c>
      <c r="I10" s="21">
        <v>1</v>
      </c>
      <c r="J10" s="18">
        <v>0</v>
      </c>
      <c r="K10" s="18">
        <v>47681.9784</v>
      </c>
      <c r="L10" s="54"/>
      <c r="N10" s="14"/>
      <c r="R10" s="14"/>
      <c r="S10" s="14"/>
      <c r="V10" s="14"/>
      <c r="W10" s="14"/>
      <c r="X10" s="14"/>
      <c r="Y10" s="14"/>
    </row>
    <row r="11" spans="2:25" ht="15">
      <c r="B11" s="15">
        <v>3</v>
      </c>
      <c r="C11" s="16">
        <v>5</v>
      </c>
      <c r="D11" s="16">
        <v>106</v>
      </c>
      <c r="E11" s="17">
        <v>4908</v>
      </c>
      <c r="F11" s="19" t="str">
        <f>VLOOKUP(E11,'[1]ОС_ЛМ І АТО'!$B$429:$W$446,22,0)</f>
        <v>Банкомат   NCR 5685</v>
      </c>
      <c r="G11" s="19" t="s">
        <v>87</v>
      </c>
      <c r="H11" s="20" t="s">
        <v>90</v>
      </c>
      <c r="I11" s="21">
        <v>1</v>
      </c>
      <c r="J11" s="18">
        <v>0</v>
      </c>
      <c r="K11" s="18">
        <v>15483.774599999999</v>
      </c>
      <c r="L11" s="54"/>
      <c r="N11" s="14"/>
      <c r="R11" s="14"/>
      <c r="S11" s="14"/>
      <c r="V11" s="14"/>
      <c r="W11" s="14"/>
      <c r="X11" s="14"/>
      <c r="Y11" s="14"/>
    </row>
    <row r="12" spans="2:25" ht="45">
      <c r="B12" s="15">
        <v>3</v>
      </c>
      <c r="C12" s="16">
        <v>6</v>
      </c>
      <c r="D12" s="16">
        <v>106</v>
      </c>
      <c r="E12" s="17">
        <v>5351</v>
      </c>
      <c r="F12" s="19" t="str">
        <f>VLOOKUP(E12,'[1]ОС_ЛМ І АТО'!$B$429:$W$446,22,0)</f>
        <v>Банкомат   NCR 5684 PersonaS (вуличний через стіну)</v>
      </c>
      <c r="G12" s="19" t="s">
        <v>87</v>
      </c>
      <c r="H12" s="20" t="s">
        <v>91</v>
      </c>
      <c r="I12" s="21">
        <v>1</v>
      </c>
      <c r="J12" s="18">
        <v>0</v>
      </c>
      <c r="K12" s="18">
        <v>27454.140000000003</v>
      </c>
      <c r="L12" s="54"/>
      <c r="N12" s="14"/>
      <c r="R12" s="14"/>
      <c r="S12" s="14"/>
      <c r="V12" s="14"/>
      <c r="W12" s="14"/>
      <c r="X12" s="14"/>
      <c r="Y12" s="14"/>
    </row>
    <row r="13" spans="2:25" ht="45">
      <c r="B13" s="15">
        <v>3</v>
      </c>
      <c r="C13" s="16">
        <v>7</v>
      </c>
      <c r="D13" s="16">
        <v>106</v>
      </c>
      <c r="E13" s="17">
        <v>539</v>
      </c>
      <c r="F13" s="19" t="str">
        <f>VLOOKUP(E13,'[1]ОС_ЛМ І АТО'!$B$429:$W$446,22,0)</f>
        <v>Банкомат   NCR 5684 PersonaS (вуличний через стіну</v>
      </c>
      <c r="G13" s="19" t="s">
        <v>87</v>
      </c>
      <c r="H13" s="20" t="s">
        <v>92</v>
      </c>
      <c r="I13" s="21">
        <v>1</v>
      </c>
      <c r="J13" s="18">
        <v>0</v>
      </c>
      <c r="K13" s="18">
        <v>42719.7645</v>
      </c>
      <c r="L13" s="54"/>
      <c r="N13" s="14"/>
      <c r="R13" s="14"/>
      <c r="S13" s="14"/>
      <c r="V13" s="14"/>
      <c r="W13" s="14"/>
      <c r="X13" s="14"/>
      <c r="Y13" s="14"/>
    </row>
    <row r="14" spans="2:25" ht="61.5" customHeight="1">
      <c r="B14" s="15">
        <v>3</v>
      </c>
      <c r="C14" s="16">
        <v>8</v>
      </c>
      <c r="D14" s="16">
        <v>106</v>
      </c>
      <c r="E14" s="17">
        <v>5701</v>
      </c>
      <c r="F14" s="19" t="str">
        <f>VLOOKUP(E14,'[1]ОС_ЛМ І АТО'!$B$429:$W$446,22,0)</f>
        <v>Банкомат   NCR 5684 PersonaS (вуличний через стіну)</v>
      </c>
      <c r="G14" s="19" t="s">
        <v>87</v>
      </c>
      <c r="H14" s="20" t="s">
        <v>93</v>
      </c>
      <c r="I14" s="21">
        <v>1</v>
      </c>
      <c r="J14" s="18">
        <v>0</v>
      </c>
      <c r="K14" s="18">
        <v>14432.342399999998</v>
      </c>
      <c r="L14" s="54"/>
      <c r="N14" s="14"/>
      <c r="R14" s="14"/>
      <c r="S14" s="14"/>
      <c r="V14" s="14"/>
      <c r="W14" s="14"/>
      <c r="X14" s="14"/>
      <c r="Y14" s="14"/>
    </row>
    <row r="15" spans="2:25" ht="15">
      <c r="B15" s="15">
        <v>3</v>
      </c>
      <c r="C15" s="16">
        <v>9</v>
      </c>
      <c r="D15" s="16">
        <v>106</v>
      </c>
      <c r="E15" s="17">
        <v>6121</v>
      </c>
      <c r="F15" s="19" t="str">
        <f>VLOOKUP(E15,'[1]ОС_ЛМ І АТО'!$B$429:$W$446,22,0)</f>
        <v>Банкомат   NCR 5670</v>
      </c>
      <c r="G15" s="19" t="s">
        <v>87</v>
      </c>
      <c r="H15" s="20" t="s">
        <v>94</v>
      </c>
      <c r="I15" s="21">
        <v>1</v>
      </c>
      <c r="J15" s="18">
        <v>0</v>
      </c>
      <c r="K15" s="18">
        <v>28580.989563000003</v>
      </c>
      <c r="L15" s="54"/>
      <c r="N15" s="14"/>
      <c r="R15" s="14"/>
      <c r="S15" s="14"/>
      <c r="V15" s="14"/>
      <c r="W15" s="14"/>
      <c r="X15" s="14"/>
      <c r="Y15" s="14"/>
    </row>
    <row r="16" spans="2:25" ht="15">
      <c r="B16" s="15">
        <v>3</v>
      </c>
      <c r="C16" s="16">
        <v>10</v>
      </c>
      <c r="D16" s="16">
        <v>106</v>
      </c>
      <c r="E16" s="17">
        <v>6122</v>
      </c>
      <c r="F16" s="19" t="str">
        <f>VLOOKUP(E16,'[1]ОС_ЛМ І АТО'!$B$429:$W$446,22,0)</f>
        <v>Банкомат   NCR 5670</v>
      </c>
      <c r="G16" s="19" t="s">
        <v>87</v>
      </c>
      <c r="H16" s="20" t="s">
        <v>94</v>
      </c>
      <c r="I16" s="21">
        <v>1</v>
      </c>
      <c r="J16" s="18">
        <v>0</v>
      </c>
      <c r="K16" s="18">
        <v>28351.359666</v>
      </c>
      <c r="L16" s="54"/>
      <c r="N16" s="14"/>
      <c r="R16" s="14"/>
      <c r="S16" s="14"/>
      <c r="V16" s="14"/>
      <c r="W16" s="14"/>
      <c r="X16" s="14"/>
      <c r="Y16" s="14"/>
    </row>
    <row r="17" spans="2:25" ht="15">
      <c r="B17" s="22">
        <v>3</v>
      </c>
      <c r="C17" s="16">
        <v>11</v>
      </c>
      <c r="D17" s="16">
        <v>106</v>
      </c>
      <c r="E17" s="17">
        <v>6123</v>
      </c>
      <c r="F17" s="19" t="str">
        <f>VLOOKUP(E17,'[1]ОС_ЛМ І АТО'!$B$429:$W$446,22,0)</f>
        <v>Банкомат   NCR 5670</v>
      </c>
      <c r="G17" s="19" t="s">
        <v>87</v>
      </c>
      <c r="H17" s="20" t="s">
        <v>94</v>
      </c>
      <c r="I17" s="21">
        <v>1</v>
      </c>
      <c r="J17" s="18">
        <v>0</v>
      </c>
      <c r="K17" s="18">
        <v>28351.359666</v>
      </c>
      <c r="L17" s="54"/>
      <c r="N17" s="14"/>
      <c r="R17" s="14"/>
      <c r="S17" s="14"/>
      <c r="V17" s="14"/>
      <c r="W17" s="14"/>
      <c r="X17" s="14"/>
      <c r="Y17" s="14"/>
    </row>
    <row r="18" spans="2:12" ht="51">
      <c r="B18" s="22">
        <v>3</v>
      </c>
      <c r="C18" s="16">
        <v>12</v>
      </c>
      <c r="D18" s="16">
        <v>106</v>
      </c>
      <c r="E18" s="17">
        <v>6614</v>
      </c>
      <c r="F18" s="19" t="str">
        <f>VLOOKUP(E18,'[1]ОС_ЛМ І АТО'!$B$429:$W$446,22,0)</f>
        <v>Банкомат   NCR 5684 </v>
      </c>
      <c r="G18" s="19" t="s">
        <v>96</v>
      </c>
      <c r="H18" s="20" t="s">
        <v>95</v>
      </c>
      <c r="I18" s="21">
        <v>1</v>
      </c>
      <c r="J18" s="18">
        <v>0</v>
      </c>
      <c r="K18" s="18">
        <v>24494.399999999998</v>
      </c>
      <c r="L18" s="54" t="s">
        <v>84</v>
      </c>
    </row>
  </sheetData>
  <sheetProtection/>
  <mergeCells count="12">
    <mergeCell ref="D4:D5"/>
    <mergeCell ref="G4:G5"/>
    <mergeCell ref="L4:L5"/>
    <mergeCell ref="B2:K2"/>
    <mergeCell ref="B4:B5"/>
    <mergeCell ref="C4:C5"/>
    <mergeCell ref="E4:E5"/>
    <mergeCell ref="F4:F5"/>
    <mergeCell ref="H4:H5"/>
    <mergeCell ref="I4:I5"/>
    <mergeCell ref="J4:J5"/>
    <mergeCell ref="K4:K5"/>
  </mergeCells>
  <printOptions horizontalCentered="1"/>
  <pageMargins left="0" right="0" top="0.15748031496062992" bottom="0.15748031496062992" header="0" footer="0"/>
  <pageSetup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X23"/>
  <sheetViews>
    <sheetView tabSelected="1" zoomScale="55" zoomScaleNormal="55" zoomScalePageLayoutView="0" workbookViewId="0" topLeftCell="A1">
      <selection activeCell="E14" sqref="E14"/>
    </sheetView>
  </sheetViews>
  <sheetFormatPr defaultColWidth="9.140625" defaultRowHeight="15"/>
  <cols>
    <col min="1" max="1" width="6.28125" style="0" customWidth="1"/>
    <col min="2" max="2" width="8.28125" style="0" customWidth="1"/>
    <col min="3" max="3" width="17.7109375" style="0" customWidth="1"/>
    <col min="4" max="4" width="7.7109375" style="7" customWidth="1"/>
    <col min="5" max="5" width="12.140625" style="0" customWidth="1"/>
    <col min="6" max="6" width="11.28125" style="0" customWidth="1"/>
    <col min="7" max="7" width="20.8515625" style="0" customWidth="1"/>
    <col min="8" max="8" width="9.8515625" style="0" bestFit="1" customWidth="1"/>
    <col min="9" max="9" width="9.7109375" style="0" bestFit="1" customWidth="1"/>
    <col min="10" max="10" width="9.421875" style="0" bestFit="1" customWidth="1"/>
    <col min="11" max="11" width="20.140625" style="0" customWidth="1"/>
    <col min="12" max="12" width="10.28125" style="0" bestFit="1" customWidth="1"/>
    <col min="13" max="13" width="9.7109375" style="0" bestFit="1" customWidth="1"/>
    <col min="14" max="14" width="9.421875" style="0" bestFit="1" customWidth="1"/>
    <col min="15" max="15" width="19.8515625" style="0" customWidth="1"/>
    <col min="16" max="16" width="10.140625" style="0" bestFit="1" customWidth="1"/>
    <col min="17" max="17" width="9.7109375" style="0" bestFit="1" customWidth="1"/>
    <col min="18" max="18" width="9.421875" style="0" bestFit="1" customWidth="1"/>
    <col min="19" max="19" width="21.421875" style="0" hidden="1" customWidth="1"/>
    <col min="20" max="20" width="9.7109375" style="0" hidden="1" customWidth="1"/>
    <col min="21" max="22" width="0" style="0" hidden="1" customWidth="1"/>
    <col min="23" max="23" width="19.28125" style="0" hidden="1" customWidth="1"/>
    <col min="24" max="24" width="9.28125" style="0" hidden="1" customWidth="1"/>
    <col min="25" max="26" width="0" style="0" hidden="1" customWidth="1"/>
    <col min="27" max="27" width="17.7109375" style="0" hidden="1" customWidth="1"/>
    <col min="28" max="28" width="9.28125" style="0" hidden="1" customWidth="1"/>
    <col min="29" max="30" width="0" style="0" hidden="1" customWidth="1"/>
    <col min="31" max="31" width="17.57421875" style="0" hidden="1" customWidth="1"/>
    <col min="32" max="32" width="9.28125" style="0" hidden="1" customWidth="1"/>
    <col min="33" max="34" width="0" style="0" hidden="1" customWidth="1"/>
    <col min="35" max="35" width="17.140625" style="0" hidden="1" customWidth="1"/>
    <col min="36" max="36" width="9.28125" style="0" hidden="1" customWidth="1"/>
    <col min="37" max="38" width="0" style="0" hidden="1" customWidth="1"/>
    <col min="39" max="39" width="18.28125" style="0" hidden="1" customWidth="1"/>
    <col min="40" max="42" width="0" style="0" hidden="1" customWidth="1"/>
    <col min="43" max="43" width="18.140625" style="0" hidden="1" customWidth="1"/>
    <col min="44" max="46" width="0" style="0" hidden="1" customWidth="1"/>
    <col min="47" max="47" width="16.421875" style="0" hidden="1" customWidth="1"/>
    <col min="48" max="50" width="0" style="0" hidden="1" customWidth="1"/>
    <col min="51" max="51" width="18.57421875" style="0" hidden="1" customWidth="1"/>
    <col min="52" max="54" width="0" style="0" hidden="1" customWidth="1"/>
    <col min="55" max="55" width="18.7109375" style="0" hidden="1" customWidth="1"/>
    <col min="56" max="58" width="0" style="0" hidden="1" customWidth="1"/>
    <col min="59" max="59" width="15.140625" style="0" hidden="1" customWidth="1"/>
    <col min="60" max="62" width="0" style="0" hidden="1" customWidth="1"/>
    <col min="63" max="63" width="16.7109375" style="0" customWidth="1"/>
    <col min="67" max="67" width="17.57421875" style="0" customWidth="1"/>
    <col min="71" max="71" width="18.00390625" style="0" customWidth="1"/>
    <col min="75" max="75" width="18.7109375" style="0" customWidth="1"/>
    <col min="83" max="83" width="16.57421875" style="0" customWidth="1"/>
    <col min="86" max="86" width="8.140625" style="0" customWidth="1"/>
    <col min="87" max="87" width="14.421875" style="0" customWidth="1"/>
    <col min="91" max="91" width="17.00390625" style="0" customWidth="1"/>
    <col min="95" max="95" width="15.8515625" style="0" customWidth="1"/>
  </cols>
  <sheetData>
    <row r="3" spans="3:9" ht="15">
      <c r="C3" s="67" t="s">
        <v>17</v>
      </c>
      <c r="D3" s="67"/>
      <c r="E3" s="67"/>
      <c r="F3" s="67"/>
      <c r="G3" s="67"/>
      <c r="H3" s="67"/>
      <c r="I3" s="67"/>
    </row>
    <row r="4" spans="3:17" ht="15">
      <c r="C4" s="68" t="s">
        <v>18</v>
      </c>
      <c r="D4" s="69"/>
      <c r="E4" s="70"/>
      <c r="F4" s="71" t="s">
        <v>41</v>
      </c>
      <c r="G4" s="72"/>
      <c r="H4" s="72"/>
      <c r="I4" s="73"/>
      <c r="K4" s="68"/>
      <c r="L4" s="69"/>
      <c r="M4" s="70"/>
      <c r="N4" s="71"/>
      <c r="O4" s="72"/>
      <c r="P4" s="72"/>
      <c r="Q4" s="73"/>
    </row>
    <row r="5" spans="3:17" ht="15">
      <c r="C5" s="68" t="s">
        <v>19</v>
      </c>
      <c r="D5" s="69"/>
      <c r="E5" s="70"/>
      <c r="F5" s="71" t="s">
        <v>42</v>
      </c>
      <c r="G5" s="72"/>
      <c r="H5" s="72"/>
      <c r="I5" s="73"/>
      <c r="K5" s="68"/>
      <c r="L5" s="69"/>
      <c r="M5" s="70"/>
      <c r="N5" s="71"/>
      <c r="O5" s="72"/>
      <c r="P5" s="72"/>
      <c r="Q5" s="73"/>
    </row>
    <row r="6" spans="3:51" ht="15">
      <c r="C6" s="68" t="s">
        <v>20</v>
      </c>
      <c r="D6" s="69"/>
      <c r="E6" s="70"/>
      <c r="F6" s="74">
        <v>42064</v>
      </c>
      <c r="G6" s="75"/>
      <c r="H6" s="75"/>
      <c r="I6" s="76"/>
      <c r="K6" s="68"/>
      <c r="L6" s="69"/>
      <c r="M6" s="70"/>
      <c r="N6" s="74"/>
      <c r="O6" s="75"/>
      <c r="P6" s="75"/>
      <c r="Q6" s="76"/>
      <c r="AY6" s="14"/>
    </row>
    <row r="7" spans="3:20" ht="15">
      <c r="C7" s="68" t="s">
        <v>43</v>
      </c>
      <c r="D7" s="69"/>
      <c r="E7" s="70"/>
      <c r="F7" s="77">
        <v>375022.18</v>
      </c>
      <c r="G7" s="78"/>
      <c r="H7" s="78"/>
      <c r="I7" s="79"/>
      <c r="K7" s="68"/>
      <c r="L7" s="69"/>
      <c r="M7" s="70"/>
      <c r="N7" s="77"/>
      <c r="O7" s="78"/>
      <c r="P7" s="78"/>
      <c r="Q7" s="79"/>
      <c r="T7" s="14"/>
    </row>
    <row r="8" spans="3:9" ht="15">
      <c r="C8" s="23"/>
      <c r="D8" s="23"/>
      <c r="E8" s="23"/>
      <c r="F8" s="24"/>
      <c r="G8" s="24"/>
      <c r="H8" s="24"/>
      <c r="I8" s="24"/>
    </row>
    <row r="9" spans="1:97" ht="15.75" thickBot="1">
      <c r="A9" s="25"/>
      <c r="B9" s="25"/>
      <c r="C9" s="26"/>
      <c r="D9" s="26"/>
      <c r="E9" s="27">
        <f>SUM(E12:E23)</f>
        <v>412524.4083344999</v>
      </c>
      <c r="F9" s="27">
        <f>SUM(F12:F23)</f>
        <v>495029.29000139993</v>
      </c>
      <c r="G9" s="27"/>
      <c r="H9" s="27"/>
      <c r="I9" s="27">
        <f>SUM(I12:I23)</f>
        <v>495029.29000139993</v>
      </c>
      <c r="J9" s="25"/>
      <c r="K9" s="25"/>
      <c r="L9" s="25"/>
      <c r="M9" s="27">
        <f>SUM(M12:M23)</f>
        <v>475680.88562332996</v>
      </c>
      <c r="N9" s="25"/>
      <c r="O9" s="25"/>
      <c r="P9" s="25"/>
      <c r="Q9" s="27">
        <f>SUM(Q12:Q23)</f>
        <v>412232.62720911996</v>
      </c>
      <c r="R9" s="25"/>
      <c r="S9" s="25"/>
      <c r="T9" s="25"/>
      <c r="U9" s="27">
        <f>SUM(U12:U23)</f>
        <v>454767.56200000003</v>
      </c>
      <c r="V9" s="28"/>
      <c r="W9" s="28"/>
      <c r="X9" s="28"/>
      <c r="Y9" s="27">
        <f>SUM(Y12:Y23)</f>
        <v>415013.611</v>
      </c>
      <c r="Z9" s="28"/>
      <c r="AA9" s="28"/>
      <c r="AB9" s="28"/>
      <c r="AC9" s="27">
        <f>SUM(AC12:AC23)</f>
        <v>369829.06500000006</v>
      </c>
      <c r="AD9" s="28"/>
      <c r="AE9" s="28"/>
      <c r="AF9" s="28"/>
      <c r="AG9" s="27">
        <f>SUM(AG12:AG23)</f>
        <v>325603.62799999997</v>
      </c>
      <c r="AH9" s="28"/>
      <c r="AI9" s="28"/>
      <c r="AJ9" s="28"/>
      <c r="AK9" s="27">
        <f>SUM(AK12:AK23)</f>
        <v>292634.5040000001</v>
      </c>
      <c r="AL9" s="28"/>
      <c r="AM9" s="28"/>
      <c r="AN9" s="28"/>
      <c r="AO9" s="27">
        <f>SUM(AO12:AO23)</f>
        <v>263025.777</v>
      </c>
      <c r="AP9" s="28"/>
      <c r="AQ9" s="28"/>
      <c r="AR9" s="28"/>
      <c r="AS9" s="27">
        <f>SUM(AS12:AS23)</f>
        <v>233560.11500000002</v>
      </c>
      <c r="AT9" s="28"/>
      <c r="AU9" s="28"/>
      <c r="AV9" s="28"/>
      <c r="AW9" s="27">
        <f>SUM(AW12:AW23)</f>
        <v>205130.291</v>
      </c>
      <c r="AX9" s="28"/>
      <c r="AY9" s="28"/>
      <c r="AZ9" s="28"/>
      <c r="BA9" s="27">
        <f>SUM(BA12:BA23)</f>
        <v>155742.836</v>
      </c>
      <c r="BB9" s="28"/>
      <c r="BC9" s="25"/>
      <c r="BD9" s="25"/>
      <c r="BE9" s="27">
        <f>SUM(BE12:BE23)</f>
        <v>139951.03</v>
      </c>
      <c r="BF9" s="25"/>
      <c r="BG9" s="25"/>
      <c r="BH9" s="25"/>
      <c r="BI9" s="27">
        <f>SUM(BI12:BI23)</f>
        <v>124249.35300000002</v>
      </c>
      <c r="BJ9" s="25"/>
      <c r="BK9" s="25"/>
      <c r="BL9" s="25"/>
      <c r="BM9" s="27">
        <f>SUM(BM12:BM23)</f>
        <v>109200.26</v>
      </c>
      <c r="BN9" s="25"/>
      <c r="BO9" s="25"/>
      <c r="BP9" s="25"/>
      <c r="BQ9" s="27">
        <f>SUM(BQ12:BQ23)</f>
        <v>61459.965</v>
      </c>
      <c r="BR9" s="25"/>
      <c r="BS9" s="25"/>
      <c r="BT9" s="25"/>
      <c r="BU9" s="27">
        <f>SUM(BU12:BU23)</f>
        <v>50066.316</v>
      </c>
      <c r="BV9" s="25"/>
      <c r="BW9" s="25"/>
      <c r="BX9" s="25"/>
      <c r="BY9" s="27">
        <f>SUM(BY12:BY23)</f>
        <v>44351.123</v>
      </c>
      <c r="BZ9" s="25"/>
      <c r="CA9" s="25"/>
      <c r="CB9" s="25"/>
      <c r="CC9" s="27">
        <f>SUM(CC12:CC23)</f>
        <v>30413.404</v>
      </c>
      <c r="CD9" s="25"/>
      <c r="CG9" s="27">
        <f>SUM(CG12:CG23)</f>
        <v>27372.07</v>
      </c>
      <c r="CK9" s="27">
        <f>SUM(CK12:CK23)</f>
        <v>24634.863000000005</v>
      </c>
      <c r="CO9" s="27">
        <f>SUM(CO12:CO23)</f>
        <v>21897.656000000003</v>
      </c>
      <c r="CS9" s="27">
        <f>SUM(CS12:CS23)</f>
        <v>19160.449</v>
      </c>
    </row>
    <row r="10" spans="1:102" ht="15.75" thickBot="1">
      <c r="A10" s="80" t="s">
        <v>29</v>
      </c>
      <c r="B10" s="80" t="s">
        <v>30</v>
      </c>
      <c r="C10" s="80" t="s">
        <v>44</v>
      </c>
      <c r="D10" s="80" t="s">
        <v>45</v>
      </c>
      <c r="E10" s="82" t="s">
        <v>46</v>
      </c>
      <c r="F10" s="82" t="s">
        <v>47</v>
      </c>
      <c r="G10" s="84" t="s">
        <v>48</v>
      </c>
      <c r="H10" s="85"/>
      <c r="I10" s="85"/>
      <c r="J10" s="86"/>
      <c r="K10" s="84" t="s">
        <v>49</v>
      </c>
      <c r="L10" s="85"/>
      <c r="M10" s="85"/>
      <c r="N10" s="86"/>
      <c r="O10" s="84" t="s">
        <v>50</v>
      </c>
      <c r="P10" s="85"/>
      <c r="Q10" s="85"/>
      <c r="R10" s="86"/>
      <c r="S10" s="84" t="s">
        <v>51</v>
      </c>
      <c r="T10" s="85"/>
      <c r="U10" s="85"/>
      <c r="V10" s="86"/>
      <c r="W10" s="84" t="s">
        <v>52</v>
      </c>
      <c r="X10" s="85"/>
      <c r="Y10" s="85"/>
      <c r="Z10" s="86"/>
      <c r="AA10" s="84" t="s">
        <v>53</v>
      </c>
      <c r="AB10" s="85"/>
      <c r="AC10" s="85"/>
      <c r="AD10" s="86"/>
      <c r="AE10" s="84" t="s">
        <v>54</v>
      </c>
      <c r="AF10" s="85"/>
      <c r="AG10" s="85"/>
      <c r="AH10" s="86"/>
      <c r="AI10" s="84" t="s">
        <v>55</v>
      </c>
      <c r="AJ10" s="85"/>
      <c r="AK10" s="85"/>
      <c r="AL10" s="86"/>
      <c r="AM10" s="84" t="s">
        <v>56</v>
      </c>
      <c r="AN10" s="85"/>
      <c r="AO10" s="85"/>
      <c r="AP10" s="86"/>
      <c r="AQ10" s="84" t="s">
        <v>57</v>
      </c>
      <c r="AR10" s="85"/>
      <c r="AS10" s="85"/>
      <c r="AT10" s="86"/>
      <c r="AU10" s="84" t="s">
        <v>58</v>
      </c>
      <c r="AV10" s="85"/>
      <c r="AW10" s="85"/>
      <c r="AX10" s="86"/>
      <c r="AY10" s="84" t="s">
        <v>59</v>
      </c>
      <c r="AZ10" s="85"/>
      <c r="BA10" s="85"/>
      <c r="BB10" s="86"/>
      <c r="BC10" s="84" t="s">
        <v>60</v>
      </c>
      <c r="BD10" s="85"/>
      <c r="BE10" s="85"/>
      <c r="BF10" s="86"/>
      <c r="BG10" s="84" t="s">
        <v>61</v>
      </c>
      <c r="BH10" s="85"/>
      <c r="BI10" s="85"/>
      <c r="BJ10" s="86"/>
      <c r="BK10" s="84" t="s">
        <v>62</v>
      </c>
      <c r="BL10" s="85"/>
      <c r="BM10" s="85"/>
      <c r="BN10" s="86"/>
      <c r="BO10" s="84" t="s">
        <v>63</v>
      </c>
      <c r="BP10" s="85"/>
      <c r="BQ10" s="85"/>
      <c r="BR10" s="86"/>
      <c r="BS10" s="84" t="s">
        <v>64</v>
      </c>
      <c r="BT10" s="85"/>
      <c r="BU10" s="85"/>
      <c r="BV10" s="86"/>
      <c r="BW10" s="84" t="s">
        <v>65</v>
      </c>
      <c r="BX10" s="85"/>
      <c r="BY10" s="85"/>
      <c r="BZ10" s="86"/>
      <c r="CA10" s="84" t="s">
        <v>66</v>
      </c>
      <c r="CB10" s="85"/>
      <c r="CC10" s="85"/>
      <c r="CD10" s="86"/>
      <c r="CE10" s="84" t="s">
        <v>67</v>
      </c>
      <c r="CF10" s="85"/>
      <c r="CG10" s="85"/>
      <c r="CH10" s="86"/>
      <c r="CI10" s="84" t="s">
        <v>68</v>
      </c>
      <c r="CJ10" s="85"/>
      <c r="CK10" s="85"/>
      <c r="CL10" s="86"/>
      <c r="CM10" s="84" t="s">
        <v>69</v>
      </c>
      <c r="CN10" s="85"/>
      <c r="CO10" s="85"/>
      <c r="CP10" s="86"/>
      <c r="CQ10" s="84" t="s">
        <v>70</v>
      </c>
      <c r="CR10" s="85"/>
      <c r="CS10" s="85"/>
      <c r="CT10" s="86"/>
      <c r="CU10" s="84" t="s">
        <v>71</v>
      </c>
      <c r="CV10" s="85"/>
      <c r="CW10" s="85"/>
      <c r="CX10" s="86"/>
    </row>
    <row r="11" spans="1:102" ht="50.25" thickBot="1">
      <c r="A11" s="81"/>
      <c r="B11" s="81"/>
      <c r="C11" s="81"/>
      <c r="D11" s="81"/>
      <c r="E11" s="83"/>
      <c r="F11" s="83"/>
      <c r="G11" s="29" t="s">
        <v>72</v>
      </c>
      <c r="H11" s="30" t="s">
        <v>73</v>
      </c>
      <c r="I11" s="31" t="s">
        <v>74</v>
      </c>
      <c r="J11" s="32" t="s">
        <v>75</v>
      </c>
      <c r="K11" s="29" t="s">
        <v>72</v>
      </c>
      <c r="L11" s="30" t="s">
        <v>73</v>
      </c>
      <c r="M11" s="31" t="s">
        <v>74</v>
      </c>
      <c r="N11" s="32" t="s">
        <v>75</v>
      </c>
      <c r="O11" s="29" t="s">
        <v>72</v>
      </c>
      <c r="P11" s="30" t="s">
        <v>73</v>
      </c>
      <c r="Q11" s="31" t="s">
        <v>74</v>
      </c>
      <c r="R11" s="32" t="s">
        <v>75</v>
      </c>
      <c r="S11" s="29" t="s">
        <v>72</v>
      </c>
      <c r="T11" s="30" t="s">
        <v>73</v>
      </c>
      <c r="U11" s="31" t="s">
        <v>74</v>
      </c>
      <c r="V11" s="32" t="s">
        <v>75</v>
      </c>
      <c r="W11" s="29" t="s">
        <v>72</v>
      </c>
      <c r="X11" s="30" t="s">
        <v>73</v>
      </c>
      <c r="Y11" s="31" t="s">
        <v>74</v>
      </c>
      <c r="Z11" s="32" t="s">
        <v>75</v>
      </c>
      <c r="AA11" s="29" t="s">
        <v>72</v>
      </c>
      <c r="AB11" s="30" t="s">
        <v>73</v>
      </c>
      <c r="AC11" s="31" t="s">
        <v>74</v>
      </c>
      <c r="AD11" s="32" t="s">
        <v>75</v>
      </c>
      <c r="AE11" s="29" t="s">
        <v>72</v>
      </c>
      <c r="AF11" s="30" t="s">
        <v>73</v>
      </c>
      <c r="AG11" s="31" t="s">
        <v>74</v>
      </c>
      <c r="AH11" s="32" t="s">
        <v>75</v>
      </c>
      <c r="AI11" s="29" t="s">
        <v>72</v>
      </c>
      <c r="AJ11" s="30" t="s">
        <v>73</v>
      </c>
      <c r="AK11" s="31" t="s">
        <v>74</v>
      </c>
      <c r="AL11" s="32" t="s">
        <v>75</v>
      </c>
      <c r="AM11" s="29" t="s">
        <v>72</v>
      </c>
      <c r="AN11" s="30" t="s">
        <v>73</v>
      </c>
      <c r="AO11" s="31" t="s">
        <v>74</v>
      </c>
      <c r="AP11" s="32" t="s">
        <v>75</v>
      </c>
      <c r="AQ11" s="29" t="s">
        <v>72</v>
      </c>
      <c r="AR11" s="30" t="s">
        <v>73</v>
      </c>
      <c r="AS11" s="31" t="s">
        <v>74</v>
      </c>
      <c r="AT11" s="32" t="s">
        <v>75</v>
      </c>
      <c r="AU11" s="29" t="s">
        <v>72</v>
      </c>
      <c r="AV11" s="30" t="s">
        <v>73</v>
      </c>
      <c r="AW11" s="31" t="s">
        <v>74</v>
      </c>
      <c r="AX11" s="32" t="s">
        <v>75</v>
      </c>
      <c r="AY11" s="29" t="s">
        <v>72</v>
      </c>
      <c r="AZ11" s="30" t="s">
        <v>73</v>
      </c>
      <c r="BA11" s="31" t="s">
        <v>74</v>
      </c>
      <c r="BB11" s="32" t="s">
        <v>75</v>
      </c>
      <c r="BC11" s="29" t="s">
        <v>72</v>
      </c>
      <c r="BD11" s="30" t="s">
        <v>73</v>
      </c>
      <c r="BE11" s="31" t="s">
        <v>74</v>
      </c>
      <c r="BF11" s="32" t="s">
        <v>75</v>
      </c>
      <c r="BG11" s="29" t="s">
        <v>72</v>
      </c>
      <c r="BH11" s="30" t="s">
        <v>73</v>
      </c>
      <c r="BI11" s="31" t="s">
        <v>74</v>
      </c>
      <c r="BJ11" s="32" t="s">
        <v>75</v>
      </c>
      <c r="BK11" s="29" t="s">
        <v>72</v>
      </c>
      <c r="BL11" s="30" t="s">
        <v>73</v>
      </c>
      <c r="BM11" s="31" t="s">
        <v>74</v>
      </c>
      <c r="BN11" s="32" t="s">
        <v>75</v>
      </c>
      <c r="BO11" s="29" t="s">
        <v>72</v>
      </c>
      <c r="BP11" s="30" t="s">
        <v>73</v>
      </c>
      <c r="BQ11" s="31" t="s">
        <v>74</v>
      </c>
      <c r="BR11" s="32" t="s">
        <v>75</v>
      </c>
      <c r="BS11" s="29" t="s">
        <v>72</v>
      </c>
      <c r="BT11" s="30" t="s">
        <v>73</v>
      </c>
      <c r="BU11" s="31" t="s">
        <v>74</v>
      </c>
      <c r="BV11" s="32" t="s">
        <v>75</v>
      </c>
      <c r="BW11" s="29" t="s">
        <v>72</v>
      </c>
      <c r="BX11" s="30" t="s">
        <v>73</v>
      </c>
      <c r="BY11" s="31" t="s">
        <v>74</v>
      </c>
      <c r="BZ11" s="32" t="s">
        <v>75</v>
      </c>
      <c r="CA11" s="29" t="s">
        <v>72</v>
      </c>
      <c r="CB11" s="30" t="s">
        <v>73</v>
      </c>
      <c r="CC11" s="31" t="s">
        <v>74</v>
      </c>
      <c r="CD11" s="32" t="s">
        <v>75</v>
      </c>
      <c r="CE11" s="29" t="s">
        <v>72</v>
      </c>
      <c r="CF11" s="30" t="s">
        <v>73</v>
      </c>
      <c r="CG11" s="31" t="s">
        <v>74</v>
      </c>
      <c r="CH11" s="32" t="s">
        <v>75</v>
      </c>
      <c r="CI11" s="29" t="s">
        <v>72</v>
      </c>
      <c r="CJ11" s="30" t="s">
        <v>73</v>
      </c>
      <c r="CK11" s="31" t="s">
        <v>74</v>
      </c>
      <c r="CL11" s="32" t="s">
        <v>75</v>
      </c>
      <c r="CM11" s="29" t="s">
        <v>72</v>
      </c>
      <c r="CN11" s="30" t="s">
        <v>73</v>
      </c>
      <c r="CO11" s="31" t="s">
        <v>74</v>
      </c>
      <c r="CP11" s="32" t="s">
        <v>75</v>
      </c>
      <c r="CQ11" s="29" t="s">
        <v>72</v>
      </c>
      <c r="CR11" s="30" t="s">
        <v>73</v>
      </c>
      <c r="CS11" s="31" t="s">
        <v>74</v>
      </c>
      <c r="CT11" s="32" t="s">
        <v>75</v>
      </c>
      <c r="CU11" s="29" t="s">
        <v>72</v>
      </c>
      <c r="CV11" s="30" t="s">
        <v>73</v>
      </c>
      <c r="CW11" s="31" t="s">
        <v>74</v>
      </c>
      <c r="CX11" s="32" t="s">
        <v>75</v>
      </c>
    </row>
    <row r="12" spans="1:102" s="7" customFormat="1" ht="36">
      <c r="A12" s="33">
        <v>1</v>
      </c>
      <c r="B12" s="34">
        <v>2021077</v>
      </c>
      <c r="C12" s="35" t="s">
        <v>97</v>
      </c>
      <c r="D12" s="36">
        <v>15</v>
      </c>
      <c r="E12" s="37">
        <v>28358.3916</v>
      </c>
      <c r="F12" s="37">
        <v>34030.069919999994</v>
      </c>
      <c r="G12" s="38" t="s">
        <v>76</v>
      </c>
      <c r="H12" s="39">
        <v>42237</v>
      </c>
      <c r="I12" s="40">
        <v>34030.069919999994</v>
      </c>
      <c r="J12" s="41">
        <v>0</v>
      </c>
      <c r="K12" s="38" t="s">
        <v>76</v>
      </c>
      <c r="L12" s="42">
        <v>42282</v>
      </c>
      <c r="M12" s="40">
        <f>I12*0.95</f>
        <v>32328.566423999993</v>
      </c>
      <c r="N12" s="43">
        <v>0.05</v>
      </c>
      <c r="O12" s="38" t="s">
        <v>76</v>
      </c>
      <c r="P12" s="39">
        <v>42318</v>
      </c>
      <c r="Q12" s="40">
        <f>I12*0.8</f>
        <v>27224.055935999997</v>
      </c>
      <c r="R12" s="43">
        <v>0.2</v>
      </c>
      <c r="S12" s="44" t="s">
        <v>76</v>
      </c>
      <c r="T12" s="45">
        <v>42478</v>
      </c>
      <c r="U12" s="46">
        <v>34030.07</v>
      </c>
      <c r="V12" s="47">
        <v>0</v>
      </c>
      <c r="W12" s="44" t="s">
        <v>76</v>
      </c>
      <c r="X12" s="48">
        <v>42510</v>
      </c>
      <c r="Y12" s="40">
        <f>U12*0.9</f>
        <v>30627.063000000002</v>
      </c>
      <c r="Z12" s="49">
        <v>0.1</v>
      </c>
      <c r="AA12" s="44" t="s">
        <v>76</v>
      </c>
      <c r="AB12" s="45">
        <v>42551</v>
      </c>
      <c r="AC12" s="46">
        <f>U12*0.8</f>
        <v>27224.056</v>
      </c>
      <c r="AD12" s="49">
        <v>0.2</v>
      </c>
      <c r="AE12" s="44" t="s">
        <v>76</v>
      </c>
      <c r="AF12" s="48">
        <v>42587</v>
      </c>
      <c r="AG12" s="40">
        <f>U12*0.7</f>
        <v>23821.049</v>
      </c>
      <c r="AH12" s="49">
        <v>0.3</v>
      </c>
      <c r="AI12" s="44" t="s">
        <v>77</v>
      </c>
      <c r="AJ12" s="45">
        <v>42719</v>
      </c>
      <c r="AK12" s="37">
        <v>21438.95</v>
      </c>
      <c r="AL12" s="49">
        <v>0</v>
      </c>
      <c r="AM12" s="44" t="s">
        <v>77</v>
      </c>
      <c r="AN12" s="45">
        <v>42755</v>
      </c>
      <c r="AO12" s="50">
        <f>AK12*0.9</f>
        <v>19295.055</v>
      </c>
      <c r="AP12" s="49">
        <v>0.1</v>
      </c>
      <c r="AQ12" s="44" t="s">
        <v>77</v>
      </c>
      <c r="AR12" s="45">
        <v>42776</v>
      </c>
      <c r="AS12" s="46">
        <f>AK12*0.8</f>
        <v>17151.16</v>
      </c>
      <c r="AT12" s="49">
        <v>0.2</v>
      </c>
      <c r="AU12" s="44" t="s">
        <v>77</v>
      </c>
      <c r="AV12" s="45">
        <v>42797</v>
      </c>
      <c r="AW12" s="46">
        <f>AK12*0.7</f>
        <v>15007.265</v>
      </c>
      <c r="AX12" s="49">
        <v>0.3</v>
      </c>
      <c r="AY12" s="51" t="s">
        <v>78</v>
      </c>
      <c r="AZ12" s="45">
        <v>42877</v>
      </c>
      <c r="BA12" s="46">
        <v>13506.54</v>
      </c>
      <c r="BB12" s="49">
        <v>0</v>
      </c>
      <c r="BC12" s="51" t="s">
        <v>78</v>
      </c>
      <c r="BD12" s="45">
        <v>42894</v>
      </c>
      <c r="BE12" s="46">
        <f>BA12*0.9</f>
        <v>12155.886</v>
      </c>
      <c r="BF12" s="49">
        <v>0.1</v>
      </c>
      <c r="BG12" s="51" t="s">
        <v>78</v>
      </c>
      <c r="BH12" s="45">
        <v>42912</v>
      </c>
      <c r="BI12" s="46">
        <f>BA12*0.8</f>
        <v>10805.232000000002</v>
      </c>
      <c r="BJ12" s="49">
        <v>0.2</v>
      </c>
      <c r="BK12" s="51" t="s">
        <v>78</v>
      </c>
      <c r="BL12" s="45">
        <v>42929</v>
      </c>
      <c r="BM12" s="46">
        <f>BA12*0.7</f>
        <v>9454.578</v>
      </c>
      <c r="BN12" s="49">
        <v>0.3</v>
      </c>
      <c r="BO12" s="52" t="s">
        <v>107</v>
      </c>
      <c r="BP12" s="45"/>
      <c r="BQ12" s="46"/>
      <c r="BR12" s="49"/>
      <c r="BS12" s="52"/>
      <c r="BT12" s="45"/>
      <c r="BU12" s="46"/>
      <c r="BV12" s="49"/>
      <c r="BW12" s="52"/>
      <c r="BX12" s="45"/>
      <c r="BY12" s="46"/>
      <c r="BZ12" s="49"/>
      <c r="CA12" s="52"/>
      <c r="CB12" s="45"/>
      <c r="CC12" s="46"/>
      <c r="CD12" s="49"/>
      <c r="CE12" s="52"/>
      <c r="CF12" s="45"/>
      <c r="CG12" s="46"/>
      <c r="CH12" s="49"/>
      <c r="CI12" s="52"/>
      <c r="CJ12" s="45"/>
      <c r="CK12" s="46"/>
      <c r="CL12" s="49"/>
      <c r="CM12" s="52"/>
      <c r="CN12" s="45"/>
      <c r="CO12" s="46"/>
      <c r="CP12" s="49"/>
      <c r="CQ12" s="52"/>
      <c r="CR12" s="45"/>
      <c r="CS12" s="46"/>
      <c r="CT12" s="49"/>
      <c r="CU12" s="52"/>
      <c r="CV12" s="45"/>
      <c r="CW12" s="46"/>
      <c r="CX12" s="49"/>
    </row>
    <row r="13" spans="1:102" ht="36">
      <c r="A13" s="33">
        <v>2</v>
      </c>
      <c r="B13" s="34">
        <v>202929</v>
      </c>
      <c r="C13" s="35" t="s">
        <v>37</v>
      </c>
      <c r="D13" s="36">
        <v>18</v>
      </c>
      <c r="E13" s="37">
        <v>55504.3104</v>
      </c>
      <c r="F13" s="37">
        <v>66605.17248</v>
      </c>
      <c r="G13" s="44" t="s">
        <v>76</v>
      </c>
      <c r="H13" s="45">
        <v>42237</v>
      </c>
      <c r="I13" s="46">
        <v>66605.17248</v>
      </c>
      <c r="J13" s="47">
        <v>0</v>
      </c>
      <c r="K13" s="44" t="s">
        <v>76</v>
      </c>
      <c r="L13" s="48">
        <v>42282</v>
      </c>
      <c r="M13" s="40">
        <f>I13*0.95</f>
        <v>63274.91385599999</v>
      </c>
      <c r="N13" s="49">
        <v>0.05</v>
      </c>
      <c r="O13" s="44" t="s">
        <v>76</v>
      </c>
      <c r="P13" s="45">
        <v>42318</v>
      </c>
      <c r="Q13" s="46">
        <f>I13*0.8</f>
        <v>53284.137984</v>
      </c>
      <c r="R13" s="49">
        <v>0.2</v>
      </c>
      <c r="S13" s="44" t="s">
        <v>81</v>
      </c>
      <c r="T13" s="45">
        <v>42691</v>
      </c>
      <c r="U13" s="46">
        <v>47955.73</v>
      </c>
      <c r="V13" s="47">
        <v>0</v>
      </c>
      <c r="W13" s="44" t="s">
        <v>81</v>
      </c>
      <c r="X13" s="48">
        <v>42719</v>
      </c>
      <c r="Y13" s="40">
        <f>U13*0.9</f>
        <v>43160.15700000001</v>
      </c>
      <c r="Z13" s="49">
        <v>0.1</v>
      </c>
      <c r="AA13" s="44" t="s">
        <v>81</v>
      </c>
      <c r="AB13" s="45">
        <v>42753</v>
      </c>
      <c r="AC13" s="46">
        <f>U13*0.8</f>
        <v>38364.584</v>
      </c>
      <c r="AD13" s="49">
        <v>0.2</v>
      </c>
      <c r="AE13" s="44" t="s">
        <v>82</v>
      </c>
      <c r="AF13" s="48">
        <v>42874</v>
      </c>
      <c r="AG13" s="40">
        <v>34528.12</v>
      </c>
      <c r="AH13" s="49">
        <v>0</v>
      </c>
      <c r="AI13" s="44" t="s">
        <v>82</v>
      </c>
      <c r="AJ13" s="45">
        <v>42893</v>
      </c>
      <c r="AK13" s="37">
        <f>AG13*0.9</f>
        <v>31075.308000000005</v>
      </c>
      <c r="AL13" s="49">
        <v>0.1</v>
      </c>
      <c r="AM13" s="44" t="s">
        <v>82</v>
      </c>
      <c r="AN13" s="45">
        <v>42909</v>
      </c>
      <c r="AO13" s="46">
        <f>AG13*0.8</f>
        <v>27622.496000000003</v>
      </c>
      <c r="AP13" s="49">
        <v>0.2</v>
      </c>
      <c r="AQ13" s="44" t="s">
        <v>82</v>
      </c>
      <c r="AR13" s="45">
        <v>42928</v>
      </c>
      <c r="AS13" s="46">
        <f>AG13*0.7</f>
        <v>24169.684</v>
      </c>
      <c r="AT13" s="49">
        <v>0.3</v>
      </c>
      <c r="AU13" s="52" t="s">
        <v>79</v>
      </c>
      <c r="AV13" s="45">
        <v>42991</v>
      </c>
      <c r="AW13" s="46">
        <v>21752.71</v>
      </c>
      <c r="AX13" s="49">
        <v>0</v>
      </c>
      <c r="AY13" s="52" t="s">
        <v>79</v>
      </c>
      <c r="AZ13" s="45">
        <v>43005</v>
      </c>
      <c r="BA13" s="46">
        <f>AW13*0.9</f>
        <v>19577.439</v>
      </c>
      <c r="BB13" s="49">
        <v>0.1</v>
      </c>
      <c r="BC13" s="52" t="s">
        <v>79</v>
      </c>
      <c r="BD13" s="45">
        <v>43019</v>
      </c>
      <c r="BE13" s="46">
        <f>AW13*0.8</f>
        <v>17402.168</v>
      </c>
      <c r="BF13" s="49">
        <v>0.2</v>
      </c>
      <c r="BG13" s="52" t="s">
        <v>79</v>
      </c>
      <c r="BH13" s="45">
        <v>43034</v>
      </c>
      <c r="BI13" s="46">
        <f>AW13*0.7</f>
        <v>15226.896999999999</v>
      </c>
      <c r="BJ13" s="49">
        <v>0.3</v>
      </c>
      <c r="BK13" s="52" t="s">
        <v>80</v>
      </c>
      <c r="BL13" s="45">
        <v>43091</v>
      </c>
      <c r="BM13" s="46">
        <v>13704.21</v>
      </c>
      <c r="BN13" s="49">
        <v>0</v>
      </c>
      <c r="BO13" s="52" t="s">
        <v>80</v>
      </c>
      <c r="BP13" s="45">
        <v>43109</v>
      </c>
      <c r="BQ13" s="46">
        <f>BM13*0.9</f>
        <v>12333.788999999999</v>
      </c>
      <c r="BR13" s="49">
        <v>0.1</v>
      </c>
      <c r="BS13" s="52" t="s">
        <v>80</v>
      </c>
      <c r="BT13" s="45">
        <v>43123</v>
      </c>
      <c r="BU13" s="46">
        <f>BM13*0.8</f>
        <v>10963.368</v>
      </c>
      <c r="BV13" s="49">
        <v>0.2</v>
      </c>
      <c r="BW13" s="52" t="s">
        <v>80</v>
      </c>
      <c r="BX13" s="45">
        <v>43137</v>
      </c>
      <c r="BY13" s="46">
        <f>BM13*0.7</f>
        <v>9592.946999999998</v>
      </c>
      <c r="BZ13" s="49">
        <v>0.3</v>
      </c>
      <c r="CA13" s="52"/>
      <c r="CB13" s="45"/>
      <c r="CC13" s="46"/>
      <c r="CD13" s="49"/>
      <c r="CE13" s="52"/>
      <c r="CF13" s="45"/>
      <c r="CG13" s="46"/>
      <c r="CH13" s="49"/>
      <c r="CI13" s="52"/>
      <c r="CJ13" s="45"/>
      <c r="CK13" s="46"/>
      <c r="CL13" s="49"/>
      <c r="CM13" s="52"/>
      <c r="CN13" s="45"/>
      <c r="CO13" s="46"/>
      <c r="CP13" s="49"/>
      <c r="CQ13" s="52"/>
      <c r="CR13" s="45"/>
      <c r="CS13" s="46"/>
      <c r="CT13" s="49"/>
      <c r="CU13" s="52"/>
      <c r="CV13" s="45"/>
      <c r="CW13" s="46"/>
      <c r="CX13" s="49"/>
    </row>
    <row r="14" spans="1:102" ht="48">
      <c r="A14" s="33">
        <v>3</v>
      </c>
      <c r="B14" s="34">
        <v>3001</v>
      </c>
      <c r="C14" s="35" t="s">
        <v>98</v>
      </c>
      <c r="D14" s="36">
        <v>23</v>
      </c>
      <c r="E14" s="37">
        <v>45356.58666</v>
      </c>
      <c r="F14" s="37">
        <v>54427.903992</v>
      </c>
      <c r="G14" s="44" t="s">
        <v>76</v>
      </c>
      <c r="H14" s="45">
        <v>42237</v>
      </c>
      <c r="I14" s="46">
        <v>54427.903992</v>
      </c>
      <c r="J14" s="47">
        <v>0</v>
      </c>
      <c r="K14" s="44" t="s">
        <v>76</v>
      </c>
      <c r="L14" s="48">
        <v>42282</v>
      </c>
      <c r="M14" s="40">
        <f>I14*0.95</f>
        <v>51706.508792399996</v>
      </c>
      <c r="N14" s="49">
        <v>0.05</v>
      </c>
      <c r="O14" s="44" t="s">
        <v>76</v>
      </c>
      <c r="P14" s="45">
        <v>42318</v>
      </c>
      <c r="Q14" s="46">
        <f>I14*0.8</f>
        <v>43542.3231936</v>
      </c>
      <c r="R14" s="49">
        <v>0.2</v>
      </c>
      <c r="S14" s="44" t="s">
        <v>76</v>
      </c>
      <c r="T14" s="45">
        <v>42478</v>
      </c>
      <c r="U14" s="46">
        <v>54427.9</v>
      </c>
      <c r="V14" s="47">
        <v>0</v>
      </c>
      <c r="W14" s="44" t="s">
        <v>76</v>
      </c>
      <c r="X14" s="48">
        <v>42510</v>
      </c>
      <c r="Y14" s="40">
        <f>U14*0.9</f>
        <v>48985.11</v>
      </c>
      <c r="Z14" s="49">
        <v>0.1</v>
      </c>
      <c r="AA14" s="44" t="s">
        <v>76</v>
      </c>
      <c r="AB14" s="45">
        <v>42551</v>
      </c>
      <c r="AC14" s="46">
        <f>U14*0.8</f>
        <v>43542.32000000001</v>
      </c>
      <c r="AD14" s="49">
        <v>0.2</v>
      </c>
      <c r="AE14" s="44" t="s">
        <v>76</v>
      </c>
      <c r="AF14" s="48">
        <v>42587</v>
      </c>
      <c r="AG14" s="40">
        <f>U14*0.7</f>
        <v>38099.53</v>
      </c>
      <c r="AH14" s="49">
        <v>0.3</v>
      </c>
      <c r="AI14" s="53" t="s">
        <v>77</v>
      </c>
      <c r="AJ14" s="45">
        <v>42719</v>
      </c>
      <c r="AK14" s="37">
        <v>34289.58</v>
      </c>
      <c r="AL14" s="49">
        <v>0</v>
      </c>
      <c r="AM14" s="53" t="s">
        <v>77</v>
      </c>
      <c r="AN14" s="45">
        <v>42755</v>
      </c>
      <c r="AO14" s="46">
        <f>AK14*0.9</f>
        <v>30860.622000000003</v>
      </c>
      <c r="AP14" s="49">
        <v>0.1</v>
      </c>
      <c r="AQ14" s="53" t="s">
        <v>77</v>
      </c>
      <c r="AR14" s="45">
        <v>42776</v>
      </c>
      <c r="AS14" s="46">
        <f>AK14*0.8</f>
        <v>27431.664000000004</v>
      </c>
      <c r="AT14" s="49">
        <v>0.2</v>
      </c>
      <c r="AU14" s="53" t="s">
        <v>77</v>
      </c>
      <c r="AV14" s="45">
        <v>42797</v>
      </c>
      <c r="AW14" s="46">
        <f>AK14*0.7</f>
        <v>24002.706</v>
      </c>
      <c r="AX14" s="49">
        <v>0.3</v>
      </c>
      <c r="AY14" s="52" t="s">
        <v>78</v>
      </c>
      <c r="AZ14" s="45">
        <v>42877</v>
      </c>
      <c r="BA14" s="46">
        <v>21602.44</v>
      </c>
      <c r="BB14" s="49">
        <v>0</v>
      </c>
      <c r="BC14" s="52" t="s">
        <v>78</v>
      </c>
      <c r="BD14" s="45">
        <v>42894</v>
      </c>
      <c r="BE14" s="46">
        <f>BA14*0.9</f>
        <v>19442.196</v>
      </c>
      <c r="BF14" s="49">
        <v>0.1</v>
      </c>
      <c r="BG14" s="52" t="s">
        <v>78</v>
      </c>
      <c r="BH14" s="45">
        <v>42912</v>
      </c>
      <c r="BI14" s="46">
        <f>BA14*0.8</f>
        <v>17281.952</v>
      </c>
      <c r="BJ14" s="49">
        <v>0.2</v>
      </c>
      <c r="BK14" s="52" t="s">
        <v>78</v>
      </c>
      <c r="BL14" s="45">
        <v>42929</v>
      </c>
      <c r="BM14" s="46">
        <f>BA14*0.7</f>
        <v>15121.707999999999</v>
      </c>
      <c r="BN14" s="49">
        <v>0.3</v>
      </c>
      <c r="BO14" s="52" t="s">
        <v>79</v>
      </c>
      <c r="BP14" s="45">
        <v>42991</v>
      </c>
      <c r="BQ14" s="46">
        <v>13609.54</v>
      </c>
      <c r="BR14" s="49">
        <v>0</v>
      </c>
      <c r="BS14" s="52" t="s">
        <v>79</v>
      </c>
      <c r="BT14" s="45">
        <v>43005</v>
      </c>
      <c r="BU14" s="46">
        <f>BQ14*0.9</f>
        <v>12248.586000000001</v>
      </c>
      <c r="BV14" s="49">
        <v>0.1</v>
      </c>
      <c r="BW14" s="52" t="s">
        <v>79</v>
      </c>
      <c r="BX14" s="45">
        <v>43019</v>
      </c>
      <c r="BY14" s="46">
        <f>BQ14*0.8</f>
        <v>10887.632000000001</v>
      </c>
      <c r="BZ14" s="49">
        <v>0.2</v>
      </c>
      <c r="CA14" s="52" t="s">
        <v>79</v>
      </c>
      <c r="CB14" s="45">
        <v>43034</v>
      </c>
      <c r="CC14" s="46">
        <f>BQ14*0.7</f>
        <v>9526.678</v>
      </c>
      <c r="CD14" s="49">
        <v>0.3</v>
      </c>
      <c r="CE14" s="52" t="s">
        <v>80</v>
      </c>
      <c r="CF14" s="45">
        <v>43091</v>
      </c>
      <c r="CG14" s="46">
        <v>8574.01</v>
      </c>
      <c r="CH14" s="49">
        <v>0</v>
      </c>
      <c r="CI14" s="52" t="s">
        <v>80</v>
      </c>
      <c r="CJ14" s="45">
        <v>43109</v>
      </c>
      <c r="CK14" s="46">
        <f>CG14*0.9</f>
        <v>7716.609</v>
      </c>
      <c r="CL14" s="49">
        <v>0.1</v>
      </c>
      <c r="CM14" s="52" t="s">
        <v>80</v>
      </c>
      <c r="CN14" s="45">
        <v>43123</v>
      </c>
      <c r="CO14" s="46">
        <f>CG14*0.8</f>
        <v>6859.2080000000005</v>
      </c>
      <c r="CP14" s="49">
        <v>0.2</v>
      </c>
      <c r="CQ14" s="52" t="s">
        <v>80</v>
      </c>
      <c r="CR14" s="45">
        <v>43137</v>
      </c>
      <c r="CS14" s="46">
        <f>CG14*0.7</f>
        <v>6001.807</v>
      </c>
      <c r="CT14" s="49">
        <v>0.3</v>
      </c>
      <c r="CU14" s="52"/>
      <c r="CV14" s="45"/>
      <c r="CW14" s="46"/>
      <c r="CX14" s="49"/>
    </row>
    <row r="15" spans="1:102" ht="48">
      <c r="A15" s="33">
        <v>4</v>
      </c>
      <c r="B15" s="34">
        <v>462</v>
      </c>
      <c r="C15" s="35" t="s">
        <v>99</v>
      </c>
      <c r="D15" s="36">
        <v>23</v>
      </c>
      <c r="E15" s="37">
        <v>52450.17624</v>
      </c>
      <c r="F15" s="37">
        <v>62940.211488</v>
      </c>
      <c r="G15" s="44" t="s">
        <v>76</v>
      </c>
      <c r="H15" s="45">
        <v>42237</v>
      </c>
      <c r="I15" s="46">
        <v>62940.211488</v>
      </c>
      <c r="J15" s="47">
        <v>0</v>
      </c>
      <c r="K15" s="44" t="s">
        <v>76</v>
      </c>
      <c r="L15" s="48">
        <v>42282</v>
      </c>
      <c r="M15" s="40">
        <f>I15*0.95</f>
        <v>59793.2009136</v>
      </c>
      <c r="N15" s="49">
        <v>0.05</v>
      </c>
      <c r="O15" s="44" t="s">
        <v>76</v>
      </c>
      <c r="P15" s="45">
        <v>42318</v>
      </c>
      <c r="Q15" s="46">
        <f>I15*0.8</f>
        <v>50352.1691904</v>
      </c>
      <c r="R15" s="49">
        <v>0.2</v>
      </c>
      <c r="S15" s="44" t="s">
        <v>76</v>
      </c>
      <c r="T15" s="45">
        <v>42478</v>
      </c>
      <c r="U15" s="46">
        <v>62940.21</v>
      </c>
      <c r="V15" s="47">
        <v>0</v>
      </c>
      <c r="W15" s="44" t="s">
        <v>76</v>
      </c>
      <c r="X15" s="48">
        <v>42510</v>
      </c>
      <c r="Y15" s="40">
        <f>U15*0.9</f>
        <v>56646.189</v>
      </c>
      <c r="Z15" s="49">
        <v>0.1</v>
      </c>
      <c r="AA15" s="44" t="s">
        <v>76</v>
      </c>
      <c r="AB15" s="45">
        <v>42551</v>
      </c>
      <c r="AC15" s="46">
        <f>U15*0.8</f>
        <v>50352.168000000005</v>
      </c>
      <c r="AD15" s="49">
        <v>0.2</v>
      </c>
      <c r="AE15" s="44" t="s">
        <v>76</v>
      </c>
      <c r="AF15" s="48">
        <v>42587</v>
      </c>
      <c r="AG15" s="40">
        <f>U15*0.7</f>
        <v>44058.147</v>
      </c>
      <c r="AH15" s="49">
        <v>0.3</v>
      </c>
      <c r="AI15" s="53" t="s">
        <v>77</v>
      </c>
      <c r="AJ15" s="45">
        <v>42719</v>
      </c>
      <c r="AK15" s="37">
        <v>39652.34</v>
      </c>
      <c r="AL15" s="49">
        <v>0</v>
      </c>
      <c r="AM15" s="53" t="s">
        <v>77</v>
      </c>
      <c r="AN15" s="45">
        <v>42755</v>
      </c>
      <c r="AO15" s="46">
        <f>AK15*0.9</f>
        <v>35687.106</v>
      </c>
      <c r="AP15" s="49">
        <v>0.1</v>
      </c>
      <c r="AQ15" s="53" t="s">
        <v>77</v>
      </c>
      <c r="AR15" s="45">
        <v>42776</v>
      </c>
      <c r="AS15" s="46">
        <f>AK15*0.8</f>
        <v>31721.872</v>
      </c>
      <c r="AT15" s="49">
        <v>0.2</v>
      </c>
      <c r="AU15" s="53" t="s">
        <v>77</v>
      </c>
      <c r="AV15" s="45">
        <v>42797</v>
      </c>
      <c r="AW15" s="46">
        <f>AK15*0.7</f>
        <v>27756.637999999995</v>
      </c>
      <c r="AX15" s="49">
        <v>0.3</v>
      </c>
      <c r="AY15" s="52" t="s">
        <v>78</v>
      </c>
      <c r="AZ15" s="45">
        <v>42877</v>
      </c>
      <c r="BA15" s="46">
        <v>24980.97</v>
      </c>
      <c r="BB15" s="49">
        <v>0</v>
      </c>
      <c r="BC15" s="52" t="s">
        <v>78</v>
      </c>
      <c r="BD15" s="45">
        <v>42894</v>
      </c>
      <c r="BE15" s="46">
        <f>BA15*0.9</f>
        <v>22482.873000000003</v>
      </c>
      <c r="BF15" s="49">
        <v>0.1</v>
      </c>
      <c r="BG15" s="52" t="s">
        <v>78</v>
      </c>
      <c r="BH15" s="45">
        <v>42912</v>
      </c>
      <c r="BI15" s="46">
        <f>BA15*0.8</f>
        <v>19984.776</v>
      </c>
      <c r="BJ15" s="49">
        <v>0.2</v>
      </c>
      <c r="BK15" s="52" t="s">
        <v>78</v>
      </c>
      <c r="BL15" s="45">
        <v>42929</v>
      </c>
      <c r="BM15" s="46">
        <f>BA15*0.7</f>
        <v>17486.679</v>
      </c>
      <c r="BN15" s="49">
        <v>0.3</v>
      </c>
      <c r="BO15" s="52" t="s">
        <v>79</v>
      </c>
      <c r="BP15" s="45">
        <v>42991</v>
      </c>
      <c r="BQ15" s="46">
        <v>15738.01</v>
      </c>
      <c r="BR15" s="49">
        <v>0</v>
      </c>
      <c r="BS15" s="52" t="s">
        <v>79</v>
      </c>
      <c r="BT15" s="45">
        <v>43005</v>
      </c>
      <c r="BU15" s="46">
        <f>BQ15*0.9</f>
        <v>14164.209</v>
      </c>
      <c r="BV15" s="49">
        <v>0.1</v>
      </c>
      <c r="BW15" s="52" t="s">
        <v>79</v>
      </c>
      <c r="BX15" s="45">
        <v>43019</v>
      </c>
      <c r="BY15" s="46">
        <f>BQ15*0.8</f>
        <v>12590.408000000001</v>
      </c>
      <c r="BZ15" s="49">
        <v>0.2</v>
      </c>
      <c r="CA15" s="52" t="s">
        <v>79</v>
      </c>
      <c r="CB15" s="45">
        <v>43034</v>
      </c>
      <c r="CC15" s="46">
        <f>BQ15*0.7</f>
        <v>11016.607</v>
      </c>
      <c r="CD15" s="49">
        <v>0.3</v>
      </c>
      <c r="CE15" s="52" t="s">
        <v>80</v>
      </c>
      <c r="CF15" s="45">
        <v>43091</v>
      </c>
      <c r="CG15" s="46">
        <v>9914.95</v>
      </c>
      <c r="CH15" s="49">
        <v>0</v>
      </c>
      <c r="CI15" s="52" t="s">
        <v>80</v>
      </c>
      <c r="CJ15" s="45">
        <v>43109</v>
      </c>
      <c r="CK15" s="46">
        <f>CG15*0.9</f>
        <v>8923.455000000002</v>
      </c>
      <c r="CL15" s="49">
        <v>0.1</v>
      </c>
      <c r="CM15" s="52" t="s">
        <v>80</v>
      </c>
      <c r="CN15" s="45">
        <v>43123</v>
      </c>
      <c r="CO15" s="46">
        <f>CG15*0.8</f>
        <v>7931.960000000001</v>
      </c>
      <c r="CP15" s="49">
        <v>0.2</v>
      </c>
      <c r="CQ15" s="52" t="s">
        <v>80</v>
      </c>
      <c r="CR15" s="45">
        <v>43137</v>
      </c>
      <c r="CS15" s="46">
        <f>CG15*0.7</f>
        <v>6940.465</v>
      </c>
      <c r="CT15" s="49">
        <v>0.3</v>
      </c>
      <c r="CU15" s="52"/>
      <c r="CV15" s="45"/>
      <c r="CW15" s="46"/>
      <c r="CX15" s="49"/>
    </row>
    <row r="16" spans="1:102" ht="24">
      <c r="A16" s="33">
        <v>5</v>
      </c>
      <c r="B16" s="34">
        <v>4908</v>
      </c>
      <c r="C16" s="35" t="s">
        <v>100</v>
      </c>
      <c r="D16" s="36">
        <v>16</v>
      </c>
      <c r="E16" s="37">
        <v>17032.15206</v>
      </c>
      <c r="F16" s="37">
        <v>20438.582472000002</v>
      </c>
      <c r="G16" s="44" t="s">
        <v>102</v>
      </c>
      <c r="H16" s="45">
        <v>42206</v>
      </c>
      <c r="I16" s="46">
        <v>20438.582472000002</v>
      </c>
      <c r="J16" s="47">
        <v>0</v>
      </c>
      <c r="K16" s="44" t="s">
        <v>76</v>
      </c>
      <c r="L16" s="45">
        <v>42237</v>
      </c>
      <c r="M16" s="46">
        <v>20438.58</v>
      </c>
      <c r="N16" s="47">
        <v>0</v>
      </c>
      <c r="O16" s="44" t="s">
        <v>76</v>
      </c>
      <c r="P16" s="48">
        <v>42282</v>
      </c>
      <c r="Q16" s="40">
        <f>M16*0.95</f>
        <v>19416.651</v>
      </c>
      <c r="R16" s="49">
        <v>0.05</v>
      </c>
      <c r="S16" s="44" t="s">
        <v>76</v>
      </c>
      <c r="T16" s="45">
        <v>42318</v>
      </c>
      <c r="U16" s="46">
        <f>M16*0.8</f>
        <v>16350.864000000001</v>
      </c>
      <c r="V16" s="49">
        <v>0.2</v>
      </c>
      <c r="W16" s="44" t="s">
        <v>103</v>
      </c>
      <c r="X16" s="45">
        <v>42468</v>
      </c>
      <c r="Y16" s="46">
        <v>20438.58</v>
      </c>
      <c r="Z16" s="47">
        <v>0</v>
      </c>
      <c r="AA16" s="44" t="s">
        <v>103</v>
      </c>
      <c r="AB16" s="48">
        <v>42488</v>
      </c>
      <c r="AC16" s="40">
        <f>Y16*0.9</f>
        <v>18394.722</v>
      </c>
      <c r="AD16" s="49">
        <v>0.1</v>
      </c>
      <c r="AE16" s="44" t="s">
        <v>103</v>
      </c>
      <c r="AF16" s="45">
        <v>42528</v>
      </c>
      <c r="AG16" s="46">
        <f>Y16*0.8</f>
        <v>16350.864000000001</v>
      </c>
      <c r="AH16" s="49">
        <v>0.2</v>
      </c>
      <c r="AI16" s="44" t="s">
        <v>103</v>
      </c>
      <c r="AJ16" s="48">
        <v>42562</v>
      </c>
      <c r="AK16" s="40">
        <f>Y16*0.7</f>
        <v>14307.006000000001</v>
      </c>
      <c r="AL16" s="49">
        <v>0.3</v>
      </c>
      <c r="AM16" s="53" t="s">
        <v>77</v>
      </c>
      <c r="AN16" s="45">
        <v>42719</v>
      </c>
      <c r="AO16" s="37">
        <v>12876.31</v>
      </c>
      <c r="AP16" s="49">
        <v>0</v>
      </c>
      <c r="AQ16" s="53" t="s">
        <v>77</v>
      </c>
      <c r="AR16" s="45">
        <v>42755</v>
      </c>
      <c r="AS16" s="46">
        <f>AO16*0.9</f>
        <v>11588.679</v>
      </c>
      <c r="AT16" s="49">
        <v>0.1</v>
      </c>
      <c r="AU16" s="53" t="s">
        <v>77</v>
      </c>
      <c r="AV16" s="45">
        <v>42776</v>
      </c>
      <c r="AW16" s="46">
        <f>AO16*0.8</f>
        <v>10301.048</v>
      </c>
      <c r="AX16" s="49">
        <v>0.2</v>
      </c>
      <c r="AY16" s="53" t="s">
        <v>77</v>
      </c>
      <c r="AZ16" s="45">
        <v>42797</v>
      </c>
      <c r="BA16" s="46">
        <f>AO16*0.7</f>
        <v>9013.417</v>
      </c>
      <c r="BB16" s="49">
        <v>0.3</v>
      </c>
      <c r="BC16" s="52" t="s">
        <v>78</v>
      </c>
      <c r="BD16" s="45">
        <v>42877</v>
      </c>
      <c r="BE16" s="46">
        <v>8112.08</v>
      </c>
      <c r="BF16" s="49">
        <v>0</v>
      </c>
      <c r="BG16" s="52" t="s">
        <v>78</v>
      </c>
      <c r="BH16" s="45">
        <v>42894</v>
      </c>
      <c r="BI16" s="46">
        <f>BE16*0.9</f>
        <v>7300.872</v>
      </c>
      <c r="BJ16" s="49">
        <v>0.1</v>
      </c>
      <c r="BK16" s="52" t="s">
        <v>78</v>
      </c>
      <c r="BL16" s="45">
        <v>42912</v>
      </c>
      <c r="BM16" s="46">
        <f>BE16*0.8</f>
        <v>6489.664000000001</v>
      </c>
      <c r="BN16" s="49">
        <v>0.2</v>
      </c>
      <c r="BO16" s="52" t="s">
        <v>78</v>
      </c>
      <c r="BP16" s="45">
        <v>42929</v>
      </c>
      <c r="BQ16" s="46">
        <f>BE16*0.7</f>
        <v>5678.455999999999</v>
      </c>
      <c r="BR16" s="49">
        <v>0.3</v>
      </c>
      <c r="BS16" s="52" t="s">
        <v>107</v>
      </c>
      <c r="BT16" s="45"/>
      <c r="BU16" s="46"/>
      <c r="BV16" s="49"/>
      <c r="BW16" s="52"/>
      <c r="BX16" s="45"/>
      <c r="BY16" s="46"/>
      <c r="BZ16" s="49"/>
      <c r="CA16" s="52"/>
      <c r="CB16" s="45"/>
      <c r="CC16" s="46"/>
      <c r="CD16" s="49"/>
      <c r="CE16" s="52"/>
      <c r="CF16" s="45"/>
      <c r="CG16" s="46"/>
      <c r="CH16" s="49"/>
      <c r="CI16" s="52"/>
      <c r="CJ16" s="45"/>
      <c r="CK16" s="46"/>
      <c r="CL16" s="49"/>
      <c r="CM16" s="52"/>
      <c r="CN16" s="45"/>
      <c r="CO16" s="46"/>
      <c r="CP16" s="49"/>
      <c r="CQ16" s="52"/>
      <c r="CR16" s="45"/>
      <c r="CS16" s="46"/>
      <c r="CT16" s="49"/>
      <c r="CU16" s="52"/>
      <c r="CV16" s="45"/>
      <c r="CW16" s="46"/>
      <c r="CX16" s="49"/>
    </row>
    <row r="17" spans="1:102" ht="36">
      <c r="A17" s="33">
        <v>6</v>
      </c>
      <c r="B17" s="34">
        <v>5351</v>
      </c>
      <c r="C17" s="35" t="s">
        <v>40</v>
      </c>
      <c r="D17" s="36">
        <v>11</v>
      </c>
      <c r="E17" s="37">
        <v>30199.554000000004</v>
      </c>
      <c r="F17" s="37">
        <v>36239.4648</v>
      </c>
      <c r="G17" s="44" t="s">
        <v>102</v>
      </c>
      <c r="H17" s="45">
        <v>42206</v>
      </c>
      <c r="I17" s="46">
        <v>36239.4648</v>
      </c>
      <c r="J17" s="47">
        <v>0</v>
      </c>
      <c r="K17" s="44" t="s">
        <v>76</v>
      </c>
      <c r="L17" s="45">
        <v>42237</v>
      </c>
      <c r="M17" s="46">
        <v>36239.46</v>
      </c>
      <c r="N17" s="47">
        <v>0</v>
      </c>
      <c r="O17" s="44" t="s">
        <v>76</v>
      </c>
      <c r="P17" s="48">
        <v>42282</v>
      </c>
      <c r="Q17" s="40">
        <f>M17*0.95</f>
        <v>34427.487</v>
      </c>
      <c r="R17" s="49">
        <v>0.05</v>
      </c>
      <c r="S17" s="44" t="s">
        <v>76</v>
      </c>
      <c r="T17" s="45">
        <v>42318</v>
      </c>
      <c r="U17" s="46">
        <f>M17*0.8</f>
        <v>28991.568</v>
      </c>
      <c r="V17" s="49">
        <v>0.2</v>
      </c>
      <c r="W17" s="44" t="s">
        <v>81</v>
      </c>
      <c r="X17" s="45">
        <v>42691</v>
      </c>
      <c r="Y17" s="46">
        <v>26092.41</v>
      </c>
      <c r="Z17" s="47">
        <v>0</v>
      </c>
      <c r="AA17" s="44" t="s">
        <v>81</v>
      </c>
      <c r="AB17" s="48">
        <v>42719</v>
      </c>
      <c r="AC17" s="40">
        <f>Y17*0.9</f>
        <v>23483.169</v>
      </c>
      <c r="AD17" s="49">
        <v>0.1</v>
      </c>
      <c r="AE17" s="44" t="s">
        <v>81</v>
      </c>
      <c r="AF17" s="45">
        <v>42753</v>
      </c>
      <c r="AG17" s="46">
        <f>Y17*0.8</f>
        <v>20873.928</v>
      </c>
      <c r="AH17" s="49">
        <v>0.2</v>
      </c>
      <c r="AI17" s="44" t="s">
        <v>82</v>
      </c>
      <c r="AJ17" s="48">
        <v>42874</v>
      </c>
      <c r="AK17" s="40">
        <v>18786.54</v>
      </c>
      <c r="AL17" s="49">
        <v>0</v>
      </c>
      <c r="AM17" s="44" t="s">
        <v>82</v>
      </c>
      <c r="AN17" s="45">
        <v>42893</v>
      </c>
      <c r="AO17" s="37">
        <f aca="true" t="shared" si="0" ref="AO17:AO23">AK17*0.9</f>
        <v>16907.886000000002</v>
      </c>
      <c r="AP17" s="49">
        <v>0.1</v>
      </c>
      <c r="AQ17" s="44" t="s">
        <v>82</v>
      </c>
      <c r="AR17" s="45">
        <v>42909</v>
      </c>
      <c r="AS17" s="46">
        <f aca="true" t="shared" si="1" ref="AS17:AS23">AK17*0.8</f>
        <v>15029.232000000002</v>
      </c>
      <c r="AT17" s="49">
        <v>0.2</v>
      </c>
      <c r="AU17" s="44" t="s">
        <v>82</v>
      </c>
      <c r="AV17" s="45">
        <v>42928</v>
      </c>
      <c r="AW17" s="46">
        <f aca="true" t="shared" si="2" ref="AW17:AW23">AK17*0.7</f>
        <v>13150.578</v>
      </c>
      <c r="AX17" s="49">
        <v>0.3</v>
      </c>
      <c r="AY17" s="52" t="s">
        <v>107</v>
      </c>
      <c r="AZ17" s="45"/>
      <c r="BA17" s="46"/>
      <c r="BB17" s="49"/>
      <c r="BC17" s="52"/>
      <c r="BD17" s="45"/>
      <c r="BE17" s="46"/>
      <c r="BF17" s="49"/>
      <c r="BG17" s="52"/>
      <c r="BH17" s="45"/>
      <c r="BI17" s="46"/>
      <c r="BJ17" s="49"/>
      <c r="BK17" s="52"/>
      <c r="BL17" s="45"/>
      <c r="BM17" s="46"/>
      <c r="BN17" s="49"/>
      <c r="BO17" s="52"/>
      <c r="BP17" s="45"/>
      <c r="BQ17" s="46"/>
      <c r="BR17" s="49"/>
      <c r="BS17" s="52"/>
      <c r="BT17" s="45"/>
      <c r="BU17" s="46"/>
      <c r="BV17" s="49"/>
      <c r="BW17" s="52"/>
      <c r="BX17" s="45"/>
      <c r="BY17" s="46"/>
      <c r="BZ17" s="49"/>
      <c r="CA17" s="52"/>
      <c r="CB17" s="45"/>
      <c r="CC17" s="46"/>
      <c r="CD17" s="49"/>
      <c r="CE17" s="52"/>
      <c r="CF17" s="45"/>
      <c r="CG17" s="46"/>
      <c r="CH17" s="49"/>
      <c r="CI17" s="52"/>
      <c r="CJ17" s="45"/>
      <c r="CK17" s="46"/>
      <c r="CL17" s="49"/>
      <c r="CM17" s="52"/>
      <c r="CN17" s="45"/>
      <c r="CO17" s="46"/>
      <c r="CP17" s="49"/>
      <c r="CQ17" s="52"/>
      <c r="CR17" s="45"/>
      <c r="CS17" s="46"/>
      <c r="CT17" s="49"/>
      <c r="CU17" s="52"/>
      <c r="CV17" s="45"/>
      <c r="CW17" s="46"/>
      <c r="CX17" s="49"/>
    </row>
    <row r="18" spans="1:102" ht="48">
      <c r="A18" s="33">
        <v>7</v>
      </c>
      <c r="B18" s="34">
        <v>539</v>
      </c>
      <c r="C18" s="35" t="s">
        <v>101</v>
      </c>
      <c r="D18" s="36">
        <v>23</v>
      </c>
      <c r="E18" s="37">
        <v>46991.74095</v>
      </c>
      <c r="F18" s="37">
        <v>56390.08914</v>
      </c>
      <c r="G18" s="44" t="s">
        <v>76</v>
      </c>
      <c r="H18" s="45">
        <v>42237</v>
      </c>
      <c r="I18" s="46">
        <v>56390.08914</v>
      </c>
      <c r="J18" s="47">
        <v>0</v>
      </c>
      <c r="K18" s="44" t="s">
        <v>76</v>
      </c>
      <c r="L18" s="48">
        <v>42282</v>
      </c>
      <c r="M18" s="40">
        <f>I18*0.95</f>
        <v>53570.584682999994</v>
      </c>
      <c r="N18" s="49">
        <v>0.05</v>
      </c>
      <c r="O18" s="44" t="s">
        <v>76</v>
      </c>
      <c r="P18" s="45">
        <v>42318</v>
      </c>
      <c r="Q18" s="46">
        <f>I18*0.8</f>
        <v>45112.071312</v>
      </c>
      <c r="R18" s="49">
        <v>0.2</v>
      </c>
      <c r="S18" s="44" t="s">
        <v>76</v>
      </c>
      <c r="T18" s="45">
        <v>42478</v>
      </c>
      <c r="U18" s="46">
        <v>56390.09</v>
      </c>
      <c r="V18" s="47">
        <v>0</v>
      </c>
      <c r="W18" s="44" t="s">
        <v>76</v>
      </c>
      <c r="X18" s="48">
        <v>42510</v>
      </c>
      <c r="Y18" s="40">
        <f>U18*0.9</f>
        <v>50751.081</v>
      </c>
      <c r="Z18" s="49">
        <v>0.1</v>
      </c>
      <c r="AA18" s="44" t="s">
        <v>76</v>
      </c>
      <c r="AB18" s="45">
        <v>42551</v>
      </c>
      <c r="AC18" s="46">
        <f>U18*0.8</f>
        <v>45112.072</v>
      </c>
      <c r="AD18" s="49">
        <v>0.2</v>
      </c>
      <c r="AE18" s="44" t="s">
        <v>76</v>
      </c>
      <c r="AF18" s="48">
        <v>42587</v>
      </c>
      <c r="AG18" s="40">
        <f>U18*0.7</f>
        <v>39473.062999999995</v>
      </c>
      <c r="AH18" s="49">
        <v>0.3</v>
      </c>
      <c r="AI18" s="53" t="s">
        <v>77</v>
      </c>
      <c r="AJ18" s="45">
        <v>42719</v>
      </c>
      <c r="AK18" s="37">
        <v>35525.75</v>
      </c>
      <c r="AL18" s="49">
        <v>0</v>
      </c>
      <c r="AM18" s="53" t="s">
        <v>77</v>
      </c>
      <c r="AN18" s="45">
        <v>42755</v>
      </c>
      <c r="AO18" s="46">
        <f t="shared" si="0"/>
        <v>31973.175</v>
      </c>
      <c r="AP18" s="49">
        <v>0.1</v>
      </c>
      <c r="AQ18" s="53" t="s">
        <v>77</v>
      </c>
      <c r="AR18" s="45">
        <v>42776</v>
      </c>
      <c r="AS18" s="46">
        <f t="shared" si="1"/>
        <v>28420.600000000002</v>
      </c>
      <c r="AT18" s="49">
        <v>0.2</v>
      </c>
      <c r="AU18" s="53" t="s">
        <v>77</v>
      </c>
      <c r="AV18" s="45">
        <v>42797</v>
      </c>
      <c r="AW18" s="46">
        <f t="shared" si="2"/>
        <v>24868.024999999998</v>
      </c>
      <c r="AX18" s="49">
        <v>0.3</v>
      </c>
      <c r="AY18" s="52" t="s">
        <v>78</v>
      </c>
      <c r="AZ18" s="45">
        <v>42877</v>
      </c>
      <c r="BA18" s="46">
        <v>22381.22</v>
      </c>
      <c r="BB18" s="49">
        <v>0</v>
      </c>
      <c r="BC18" s="52" t="s">
        <v>78</v>
      </c>
      <c r="BD18" s="45">
        <v>42894</v>
      </c>
      <c r="BE18" s="46">
        <f>BA18*0.9</f>
        <v>20143.098</v>
      </c>
      <c r="BF18" s="49">
        <v>0.1</v>
      </c>
      <c r="BG18" s="52" t="s">
        <v>78</v>
      </c>
      <c r="BH18" s="45">
        <v>42912</v>
      </c>
      <c r="BI18" s="46">
        <f>BA18*0.8</f>
        <v>17904.976000000002</v>
      </c>
      <c r="BJ18" s="49">
        <v>0.2</v>
      </c>
      <c r="BK18" s="52" t="s">
        <v>78</v>
      </c>
      <c r="BL18" s="45">
        <v>42929</v>
      </c>
      <c r="BM18" s="46">
        <f>BA18*0.7</f>
        <v>15666.854</v>
      </c>
      <c r="BN18" s="49">
        <v>0.3</v>
      </c>
      <c r="BO18" s="52" t="s">
        <v>79</v>
      </c>
      <c r="BP18" s="45">
        <v>42991</v>
      </c>
      <c r="BQ18" s="46">
        <v>14100.17</v>
      </c>
      <c r="BR18" s="49">
        <v>0</v>
      </c>
      <c r="BS18" s="52" t="s">
        <v>79</v>
      </c>
      <c r="BT18" s="45">
        <v>43005</v>
      </c>
      <c r="BU18" s="46">
        <f>BQ18*0.9</f>
        <v>12690.153</v>
      </c>
      <c r="BV18" s="49">
        <v>0.1</v>
      </c>
      <c r="BW18" s="52" t="s">
        <v>79</v>
      </c>
      <c r="BX18" s="45">
        <v>43019</v>
      </c>
      <c r="BY18" s="46">
        <f>BQ18*0.8</f>
        <v>11280.136</v>
      </c>
      <c r="BZ18" s="49">
        <v>0.2</v>
      </c>
      <c r="CA18" s="52" t="s">
        <v>79</v>
      </c>
      <c r="CB18" s="45">
        <v>43034</v>
      </c>
      <c r="CC18" s="46">
        <f>BQ18*0.7</f>
        <v>9870.118999999999</v>
      </c>
      <c r="CD18" s="49">
        <v>0.3</v>
      </c>
      <c r="CE18" s="52" t="s">
        <v>80</v>
      </c>
      <c r="CF18" s="45">
        <v>43091</v>
      </c>
      <c r="CG18" s="46">
        <v>8883.11</v>
      </c>
      <c r="CH18" s="49">
        <v>0</v>
      </c>
      <c r="CI18" s="52" t="s">
        <v>80</v>
      </c>
      <c r="CJ18" s="45">
        <v>43109</v>
      </c>
      <c r="CK18" s="46">
        <f>CG18*0.9</f>
        <v>7994.799000000001</v>
      </c>
      <c r="CL18" s="49">
        <v>0.1</v>
      </c>
      <c r="CM18" s="52" t="s">
        <v>80</v>
      </c>
      <c r="CN18" s="45">
        <v>43123</v>
      </c>
      <c r="CO18" s="46">
        <f>CG18*0.8</f>
        <v>7106.488000000001</v>
      </c>
      <c r="CP18" s="49">
        <v>0.2</v>
      </c>
      <c r="CQ18" s="52" t="s">
        <v>80</v>
      </c>
      <c r="CR18" s="45">
        <v>43137</v>
      </c>
      <c r="CS18" s="46">
        <f>CG18*0.7</f>
        <v>6218.177</v>
      </c>
      <c r="CT18" s="49">
        <v>0.3</v>
      </c>
      <c r="CU18" s="52"/>
      <c r="CV18" s="45"/>
      <c r="CW18" s="46"/>
      <c r="CX18" s="49"/>
    </row>
    <row r="19" spans="1:102" ht="36">
      <c r="A19" s="33">
        <v>8</v>
      </c>
      <c r="B19" s="34">
        <v>5701</v>
      </c>
      <c r="C19" s="35" t="s">
        <v>40</v>
      </c>
      <c r="D19" s="36">
        <v>11</v>
      </c>
      <c r="E19" s="37">
        <v>15875.576639999997</v>
      </c>
      <c r="F19" s="37">
        <v>19050.691967999996</v>
      </c>
      <c r="G19" s="44" t="s">
        <v>102</v>
      </c>
      <c r="H19" s="45">
        <v>42206</v>
      </c>
      <c r="I19" s="46">
        <v>19050.691967999996</v>
      </c>
      <c r="J19" s="47">
        <v>0</v>
      </c>
      <c r="K19" s="44" t="s">
        <v>76</v>
      </c>
      <c r="L19" s="45">
        <v>42237</v>
      </c>
      <c r="M19" s="46">
        <v>19050.69</v>
      </c>
      <c r="N19" s="47">
        <v>0</v>
      </c>
      <c r="O19" s="44" t="s">
        <v>76</v>
      </c>
      <c r="P19" s="48">
        <v>42282</v>
      </c>
      <c r="Q19" s="40">
        <f>M19*0.95</f>
        <v>18098.155499999997</v>
      </c>
      <c r="R19" s="49">
        <v>0.05</v>
      </c>
      <c r="S19" s="44" t="s">
        <v>76</v>
      </c>
      <c r="T19" s="45">
        <v>42318</v>
      </c>
      <c r="U19" s="46">
        <f>M19*0.8</f>
        <v>15240.552</v>
      </c>
      <c r="V19" s="49">
        <v>0.2</v>
      </c>
      <c r="W19" s="44" t="s">
        <v>81</v>
      </c>
      <c r="X19" s="45">
        <v>42691</v>
      </c>
      <c r="Y19" s="46">
        <v>13716.5</v>
      </c>
      <c r="Z19" s="47">
        <v>0</v>
      </c>
      <c r="AA19" s="44" t="s">
        <v>81</v>
      </c>
      <c r="AB19" s="48">
        <v>42719</v>
      </c>
      <c r="AC19" s="40">
        <f>Y19*0.9</f>
        <v>12344.85</v>
      </c>
      <c r="AD19" s="49">
        <v>0.1</v>
      </c>
      <c r="AE19" s="44" t="s">
        <v>81</v>
      </c>
      <c r="AF19" s="45">
        <v>42753</v>
      </c>
      <c r="AG19" s="46">
        <f>Y19*0.8</f>
        <v>10973.2</v>
      </c>
      <c r="AH19" s="49">
        <v>0.2</v>
      </c>
      <c r="AI19" s="44" t="s">
        <v>82</v>
      </c>
      <c r="AJ19" s="48">
        <v>42874</v>
      </c>
      <c r="AK19" s="40">
        <v>9875.88</v>
      </c>
      <c r="AL19" s="49">
        <v>0</v>
      </c>
      <c r="AM19" s="44" t="s">
        <v>82</v>
      </c>
      <c r="AN19" s="45">
        <v>42893</v>
      </c>
      <c r="AO19" s="37">
        <f t="shared" si="0"/>
        <v>8888.292</v>
      </c>
      <c r="AP19" s="49">
        <v>0.1</v>
      </c>
      <c r="AQ19" s="44" t="s">
        <v>82</v>
      </c>
      <c r="AR19" s="45">
        <v>42909</v>
      </c>
      <c r="AS19" s="46">
        <f t="shared" si="1"/>
        <v>7900.704</v>
      </c>
      <c r="AT19" s="49">
        <v>0.2</v>
      </c>
      <c r="AU19" s="44" t="s">
        <v>82</v>
      </c>
      <c r="AV19" s="45">
        <v>42928</v>
      </c>
      <c r="AW19" s="46">
        <f t="shared" si="2"/>
        <v>6913.115999999999</v>
      </c>
      <c r="AX19" s="49">
        <v>0.3</v>
      </c>
      <c r="AY19" s="52" t="s">
        <v>107</v>
      </c>
      <c r="AZ19" s="45"/>
      <c r="BA19" s="46"/>
      <c r="BB19" s="49"/>
      <c r="BC19" s="53"/>
      <c r="BD19" s="45"/>
      <c r="BE19" s="46"/>
      <c r="BF19" s="49"/>
      <c r="BG19" s="53"/>
      <c r="BH19" s="45"/>
      <c r="BI19" s="46"/>
      <c r="BJ19" s="49"/>
      <c r="BK19" s="52"/>
      <c r="BL19" s="45"/>
      <c r="BM19" s="46"/>
      <c r="BN19" s="49"/>
      <c r="BO19" s="52"/>
      <c r="BP19" s="45"/>
      <c r="BQ19" s="46"/>
      <c r="BR19" s="49"/>
      <c r="BS19" s="52"/>
      <c r="BT19" s="45"/>
      <c r="BU19" s="46"/>
      <c r="BV19" s="49"/>
      <c r="BW19" s="52"/>
      <c r="BX19" s="45"/>
      <c r="BY19" s="46"/>
      <c r="BZ19" s="49"/>
      <c r="CA19" s="52"/>
      <c r="CB19" s="45"/>
      <c r="CC19" s="46"/>
      <c r="CD19" s="49"/>
      <c r="CE19" s="52"/>
      <c r="CF19" s="45"/>
      <c r="CG19" s="46"/>
      <c r="CH19" s="49"/>
      <c r="CI19" s="52"/>
      <c r="CJ19" s="45"/>
      <c r="CK19" s="46"/>
      <c r="CL19" s="49"/>
      <c r="CM19" s="52"/>
      <c r="CN19" s="45"/>
      <c r="CO19" s="46"/>
      <c r="CP19" s="49"/>
      <c r="CQ19" s="52"/>
      <c r="CR19" s="45"/>
      <c r="CS19" s="46"/>
      <c r="CT19" s="49"/>
      <c r="CU19" s="52"/>
      <c r="CV19" s="45"/>
      <c r="CW19" s="46"/>
      <c r="CX19" s="49"/>
    </row>
    <row r="20" spans="1:102" ht="36">
      <c r="A20" s="33">
        <v>9</v>
      </c>
      <c r="B20" s="34">
        <v>6121</v>
      </c>
      <c r="C20" s="35" t="s">
        <v>39</v>
      </c>
      <c r="D20" s="36">
        <v>15</v>
      </c>
      <c r="E20" s="37">
        <v>31439.088519300003</v>
      </c>
      <c r="F20" s="37">
        <v>37726.906223160004</v>
      </c>
      <c r="G20" s="44" t="s">
        <v>76</v>
      </c>
      <c r="H20" s="45">
        <v>42237</v>
      </c>
      <c r="I20" s="46">
        <v>37726.906223160004</v>
      </c>
      <c r="J20" s="47">
        <v>0</v>
      </c>
      <c r="K20" s="44" t="s">
        <v>76</v>
      </c>
      <c r="L20" s="48">
        <v>42282</v>
      </c>
      <c r="M20" s="40">
        <f>I20*0.95</f>
        <v>35840.560912002</v>
      </c>
      <c r="N20" s="49">
        <v>0.05</v>
      </c>
      <c r="O20" s="44" t="s">
        <v>76</v>
      </c>
      <c r="P20" s="45">
        <v>42318</v>
      </c>
      <c r="Q20" s="46">
        <f>I20*0.8</f>
        <v>30181.524978528003</v>
      </c>
      <c r="R20" s="49">
        <v>0.2</v>
      </c>
      <c r="S20" s="44" t="s">
        <v>76</v>
      </c>
      <c r="T20" s="45">
        <v>42478</v>
      </c>
      <c r="U20" s="46">
        <v>37726.91</v>
      </c>
      <c r="V20" s="47">
        <v>0</v>
      </c>
      <c r="W20" s="44" t="s">
        <v>76</v>
      </c>
      <c r="X20" s="48">
        <v>42510</v>
      </c>
      <c r="Y20" s="40">
        <f>U20*0.9</f>
        <v>33954.219000000005</v>
      </c>
      <c r="Z20" s="49">
        <v>0.1</v>
      </c>
      <c r="AA20" s="44" t="s">
        <v>76</v>
      </c>
      <c r="AB20" s="45">
        <v>42551</v>
      </c>
      <c r="AC20" s="46">
        <f>U20*0.8</f>
        <v>30181.528000000006</v>
      </c>
      <c r="AD20" s="49">
        <v>0.2</v>
      </c>
      <c r="AE20" s="44" t="s">
        <v>76</v>
      </c>
      <c r="AF20" s="48">
        <v>42587</v>
      </c>
      <c r="AG20" s="40">
        <f>U20*0.7</f>
        <v>26408.837</v>
      </c>
      <c r="AH20" s="49">
        <v>0.3</v>
      </c>
      <c r="AI20" s="53" t="s">
        <v>77</v>
      </c>
      <c r="AJ20" s="45">
        <v>42719</v>
      </c>
      <c r="AK20" s="37">
        <v>23767.95</v>
      </c>
      <c r="AL20" s="49">
        <v>0</v>
      </c>
      <c r="AM20" s="53" t="s">
        <v>77</v>
      </c>
      <c r="AN20" s="45">
        <v>42755</v>
      </c>
      <c r="AO20" s="46">
        <f t="shared" si="0"/>
        <v>21391.155000000002</v>
      </c>
      <c r="AP20" s="49">
        <v>0.1</v>
      </c>
      <c r="AQ20" s="53" t="s">
        <v>77</v>
      </c>
      <c r="AR20" s="45">
        <v>42776</v>
      </c>
      <c r="AS20" s="46">
        <f t="shared" si="1"/>
        <v>19014.36</v>
      </c>
      <c r="AT20" s="49">
        <v>0.2</v>
      </c>
      <c r="AU20" s="53" t="s">
        <v>77</v>
      </c>
      <c r="AV20" s="45">
        <v>42797</v>
      </c>
      <c r="AW20" s="46">
        <f t="shared" si="2"/>
        <v>16637.565</v>
      </c>
      <c r="AX20" s="49">
        <v>0.3</v>
      </c>
      <c r="AY20" s="52" t="s">
        <v>78</v>
      </c>
      <c r="AZ20" s="45">
        <v>42877</v>
      </c>
      <c r="BA20" s="46">
        <v>14973.81</v>
      </c>
      <c r="BB20" s="49">
        <v>0</v>
      </c>
      <c r="BC20" s="52" t="s">
        <v>78</v>
      </c>
      <c r="BD20" s="45">
        <v>42894</v>
      </c>
      <c r="BE20" s="46">
        <f>BA20*0.9</f>
        <v>13476.429</v>
      </c>
      <c r="BF20" s="49">
        <v>0.1</v>
      </c>
      <c r="BG20" s="52" t="s">
        <v>78</v>
      </c>
      <c r="BH20" s="45">
        <v>42912</v>
      </c>
      <c r="BI20" s="46">
        <f>BA20*0.8</f>
        <v>11979.048</v>
      </c>
      <c r="BJ20" s="49">
        <v>0.2</v>
      </c>
      <c r="BK20" s="52" t="s">
        <v>78</v>
      </c>
      <c r="BL20" s="45">
        <v>42929</v>
      </c>
      <c r="BM20" s="46">
        <f>BA20*0.7</f>
        <v>10481.667</v>
      </c>
      <c r="BN20" s="49">
        <v>0.3</v>
      </c>
      <c r="BO20" s="52" t="s">
        <v>107</v>
      </c>
      <c r="BP20" s="45"/>
      <c r="BQ20" s="46"/>
      <c r="BR20" s="49"/>
      <c r="BS20" s="52"/>
      <c r="BT20" s="45"/>
      <c r="BU20" s="46"/>
      <c r="BV20" s="49"/>
      <c r="BW20" s="52"/>
      <c r="BX20" s="45"/>
      <c r="BY20" s="46"/>
      <c r="BZ20" s="49"/>
      <c r="CA20" s="52"/>
      <c r="CB20" s="45"/>
      <c r="CC20" s="46"/>
      <c r="CD20" s="49"/>
      <c r="CE20" s="52"/>
      <c r="CF20" s="45"/>
      <c r="CG20" s="46"/>
      <c r="CH20" s="49"/>
      <c r="CI20" s="52"/>
      <c r="CJ20" s="45"/>
      <c r="CK20" s="46"/>
      <c r="CL20" s="49"/>
      <c r="CM20" s="52"/>
      <c r="CN20" s="45"/>
      <c r="CO20" s="46"/>
      <c r="CP20" s="49"/>
      <c r="CQ20" s="52"/>
      <c r="CR20" s="45"/>
      <c r="CS20" s="46"/>
      <c r="CT20" s="49"/>
      <c r="CU20" s="52"/>
      <c r="CV20" s="45"/>
      <c r="CW20" s="46"/>
      <c r="CX20" s="49"/>
    </row>
    <row r="21" spans="1:102" ht="36">
      <c r="A21" s="33">
        <v>10</v>
      </c>
      <c r="B21" s="34">
        <v>6122</v>
      </c>
      <c r="C21" s="35" t="s">
        <v>39</v>
      </c>
      <c r="D21" s="36">
        <v>15</v>
      </c>
      <c r="E21" s="37">
        <v>31186.4956326</v>
      </c>
      <c r="F21" s="37">
        <v>37423.79475912</v>
      </c>
      <c r="G21" s="53" t="s">
        <v>76</v>
      </c>
      <c r="H21" s="45">
        <v>42237</v>
      </c>
      <c r="I21" s="37">
        <v>37423.79475912</v>
      </c>
      <c r="J21" s="49">
        <v>0</v>
      </c>
      <c r="K21" s="53" t="s">
        <v>76</v>
      </c>
      <c r="L21" s="48">
        <v>42282</v>
      </c>
      <c r="M21" s="46">
        <f>I21*0.95</f>
        <v>35552.605021163996</v>
      </c>
      <c r="N21" s="49">
        <v>0.05</v>
      </c>
      <c r="O21" s="53" t="s">
        <v>76</v>
      </c>
      <c r="P21" s="45">
        <v>42318</v>
      </c>
      <c r="Q21" s="46">
        <f>I21*0.8</f>
        <v>29939.035807296</v>
      </c>
      <c r="R21" s="49">
        <v>0.2</v>
      </c>
      <c r="S21" s="53" t="s">
        <v>76</v>
      </c>
      <c r="T21" s="45">
        <v>42478</v>
      </c>
      <c r="U21" s="37">
        <v>37423.79</v>
      </c>
      <c r="V21" s="49">
        <v>0</v>
      </c>
      <c r="W21" s="53" t="s">
        <v>76</v>
      </c>
      <c r="X21" s="48">
        <v>42510</v>
      </c>
      <c r="Y21" s="46">
        <f>U21*0.9</f>
        <v>33681.411</v>
      </c>
      <c r="Z21" s="49">
        <v>0.1</v>
      </c>
      <c r="AA21" s="53" t="s">
        <v>76</v>
      </c>
      <c r="AB21" s="45">
        <v>42551</v>
      </c>
      <c r="AC21" s="46">
        <f>U21*0.8</f>
        <v>29939.032000000003</v>
      </c>
      <c r="AD21" s="49">
        <v>0.2</v>
      </c>
      <c r="AE21" s="53" t="s">
        <v>76</v>
      </c>
      <c r="AF21" s="48">
        <v>42587</v>
      </c>
      <c r="AG21" s="46">
        <f>U21*0.7</f>
        <v>26196.653</v>
      </c>
      <c r="AH21" s="49">
        <v>0.3</v>
      </c>
      <c r="AI21" s="53" t="s">
        <v>77</v>
      </c>
      <c r="AJ21" s="45">
        <v>42719</v>
      </c>
      <c r="AK21" s="37">
        <v>23576.99</v>
      </c>
      <c r="AL21" s="49">
        <v>0</v>
      </c>
      <c r="AM21" s="53" t="s">
        <v>77</v>
      </c>
      <c r="AN21" s="45">
        <v>42755</v>
      </c>
      <c r="AO21" s="46">
        <f t="shared" si="0"/>
        <v>21219.291</v>
      </c>
      <c r="AP21" s="49">
        <v>0.1</v>
      </c>
      <c r="AQ21" s="53" t="s">
        <v>77</v>
      </c>
      <c r="AR21" s="45">
        <v>42776</v>
      </c>
      <c r="AS21" s="46">
        <f t="shared" si="1"/>
        <v>18861.592</v>
      </c>
      <c r="AT21" s="49">
        <v>0.2</v>
      </c>
      <c r="AU21" s="53" t="s">
        <v>77</v>
      </c>
      <c r="AV21" s="45">
        <v>42797</v>
      </c>
      <c r="AW21" s="46">
        <f t="shared" si="2"/>
        <v>16503.893</v>
      </c>
      <c r="AX21" s="49">
        <v>0.3</v>
      </c>
      <c r="AY21" s="52" t="s">
        <v>78</v>
      </c>
      <c r="AZ21" s="45">
        <v>42877</v>
      </c>
      <c r="BA21" s="46">
        <v>14853.5</v>
      </c>
      <c r="BB21" s="49">
        <v>0</v>
      </c>
      <c r="BC21" s="52" t="s">
        <v>78</v>
      </c>
      <c r="BD21" s="45">
        <v>42894</v>
      </c>
      <c r="BE21" s="46">
        <f>BA21*0.9</f>
        <v>13368.15</v>
      </c>
      <c r="BF21" s="49">
        <v>0.1</v>
      </c>
      <c r="BG21" s="52" t="s">
        <v>78</v>
      </c>
      <c r="BH21" s="45">
        <v>42912</v>
      </c>
      <c r="BI21" s="46">
        <f>BA21*0.8</f>
        <v>11882.800000000001</v>
      </c>
      <c r="BJ21" s="49">
        <v>0.2</v>
      </c>
      <c r="BK21" s="52" t="s">
        <v>78</v>
      </c>
      <c r="BL21" s="45">
        <v>42929</v>
      </c>
      <c r="BM21" s="46">
        <f>BA21*0.7</f>
        <v>10397.449999999999</v>
      </c>
      <c r="BN21" s="49">
        <v>0.3</v>
      </c>
      <c r="BO21" s="52" t="s">
        <v>107</v>
      </c>
      <c r="BP21" s="45"/>
      <c r="BQ21" s="46"/>
      <c r="BR21" s="49"/>
      <c r="BS21" s="52"/>
      <c r="BT21" s="45"/>
      <c r="BU21" s="46"/>
      <c r="BV21" s="49"/>
      <c r="BW21" s="52"/>
      <c r="BX21" s="45"/>
      <c r="BY21" s="46"/>
      <c r="BZ21" s="49"/>
      <c r="CA21" s="52"/>
      <c r="CB21" s="45"/>
      <c r="CC21" s="46"/>
      <c r="CD21" s="49"/>
      <c r="CE21" s="52"/>
      <c r="CF21" s="45"/>
      <c r="CG21" s="46"/>
      <c r="CH21" s="49"/>
      <c r="CI21" s="52"/>
      <c r="CJ21" s="45"/>
      <c r="CK21" s="46"/>
      <c r="CL21" s="49"/>
      <c r="CM21" s="52"/>
      <c r="CN21" s="45"/>
      <c r="CO21" s="46"/>
      <c r="CP21" s="49"/>
      <c r="CQ21" s="52"/>
      <c r="CR21" s="45"/>
      <c r="CS21" s="46"/>
      <c r="CT21" s="49"/>
      <c r="CU21" s="52"/>
      <c r="CV21" s="45"/>
      <c r="CW21" s="46"/>
      <c r="CX21" s="49"/>
    </row>
    <row r="22" spans="1:102" ht="36">
      <c r="A22" s="33">
        <v>11</v>
      </c>
      <c r="B22" s="34">
        <v>6123</v>
      </c>
      <c r="C22" s="35" t="s">
        <v>39</v>
      </c>
      <c r="D22" s="36">
        <v>15</v>
      </c>
      <c r="E22" s="37">
        <v>31186.4956326</v>
      </c>
      <c r="F22" s="37">
        <v>37423.79475912</v>
      </c>
      <c r="G22" s="53" t="s">
        <v>76</v>
      </c>
      <c r="H22" s="45">
        <v>42237</v>
      </c>
      <c r="I22" s="37">
        <v>37423.79475912</v>
      </c>
      <c r="J22" s="49">
        <v>0</v>
      </c>
      <c r="K22" s="53" t="s">
        <v>76</v>
      </c>
      <c r="L22" s="48">
        <v>42282</v>
      </c>
      <c r="M22" s="46">
        <f>I22*0.95</f>
        <v>35552.605021163996</v>
      </c>
      <c r="N22" s="49">
        <v>0.05</v>
      </c>
      <c r="O22" s="53" t="s">
        <v>76</v>
      </c>
      <c r="P22" s="45">
        <v>42318</v>
      </c>
      <c r="Q22" s="46">
        <f>I22*0.8</f>
        <v>29939.035807296</v>
      </c>
      <c r="R22" s="49">
        <v>0.2</v>
      </c>
      <c r="S22" s="53" t="s">
        <v>76</v>
      </c>
      <c r="T22" s="45">
        <v>42478</v>
      </c>
      <c r="U22" s="37">
        <v>37423.79</v>
      </c>
      <c r="V22" s="49">
        <v>0</v>
      </c>
      <c r="W22" s="53" t="s">
        <v>76</v>
      </c>
      <c r="X22" s="48">
        <v>42510</v>
      </c>
      <c r="Y22" s="46">
        <f>U22*0.9</f>
        <v>33681.411</v>
      </c>
      <c r="Z22" s="49">
        <v>0.1</v>
      </c>
      <c r="AA22" s="53" t="s">
        <v>76</v>
      </c>
      <c r="AB22" s="45">
        <v>42551</v>
      </c>
      <c r="AC22" s="46">
        <f>U22*0.8</f>
        <v>29939.032000000003</v>
      </c>
      <c r="AD22" s="49">
        <v>0.2</v>
      </c>
      <c r="AE22" s="53" t="s">
        <v>76</v>
      </c>
      <c r="AF22" s="48">
        <v>42587</v>
      </c>
      <c r="AG22" s="46">
        <f>U22*0.7</f>
        <v>26196.653</v>
      </c>
      <c r="AH22" s="49">
        <v>0.3</v>
      </c>
      <c r="AI22" s="53" t="s">
        <v>77</v>
      </c>
      <c r="AJ22" s="45">
        <v>42719</v>
      </c>
      <c r="AK22" s="37">
        <v>23576.99</v>
      </c>
      <c r="AL22" s="49">
        <v>0</v>
      </c>
      <c r="AM22" s="53" t="s">
        <v>77</v>
      </c>
      <c r="AN22" s="45">
        <v>42755</v>
      </c>
      <c r="AO22" s="46">
        <f t="shared" si="0"/>
        <v>21219.291</v>
      </c>
      <c r="AP22" s="49">
        <v>0.1</v>
      </c>
      <c r="AQ22" s="53" t="s">
        <v>77</v>
      </c>
      <c r="AR22" s="45">
        <v>42776</v>
      </c>
      <c r="AS22" s="46">
        <f t="shared" si="1"/>
        <v>18861.592</v>
      </c>
      <c r="AT22" s="49">
        <v>0.2</v>
      </c>
      <c r="AU22" s="53" t="s">
        <v>77</v>
      </c>
      <c r="AV22" s="45">
        <v>42797</v>
      </c>
      <c r="AW22" s="46">
        <f t="shared" si="2"/>
        <v>16503.893</v>
      </c>
      <c r="AX22" s="49">
        <v>0.3</v>
      </c>
      <c r="AY22" s="52" t="s">
        <v>78</v>
      </c>
      <c r="AZ22" s="45">
        <v>42877</v>
      </c>
      <c r="BA22" s="46">
        <v>14853.5</v>
      </c>
      <c r="BB22" s="49">
        <v>0</v>
      </c>
      <c r="BC22" s="52" t="s">
        <v>78</v>
      </c>
      <c r="BD22" s="45">
        <v>42894</v>
      </c>
      <c r="BE22" s="46">
        <f>BA22*0.9</f>
        <v>13368.15</v>
      </c>
      <c r="BF22" s="49">
        <v>0.1</v>
      </c>
      <c r="BG22" s="52" t="s">
        <v>78</v>
      </c>
      <c r="BH22" s="45">
        <v>42912</v>
      </c>
      <c r="BI22" s="46">
        <f>BA22*0.8</f>
        <v>11882.800000000001</v>
      </c>
      <c r="BJ22" s="49">
        <v>0.2</v>
      </c>
      <c r="BK22" s="52" t="s">
        <v>78</v>
      </c>
      <c r="BL22" s="45">
        <v>42929</v>
      </c>
      <c r="BM22" s="46">
        <f>BA22*0.7</f>
        <v>10397.449999999999</v>
      </c>
      <c r="BN22" s="49">
        <v>0.3</v>
      </c>
      <c r="BO22" s="52" t="s">
        <v>107</v>
      </c>
      <c r="BP22" s="45"/>
      <c r="BQ22" s="46"/>
      <c r="BR22" s="49"/>
      <c r="BS22" s="52"/>
      <c r="BT22" s="45"/>
      <c r="BU22" s="46"/>
      <c r="BV22" s="49"/>
      <c r="BW22" s="52"/>
      <c r="BX22" s="45"/>
      <c r="BY22" s="46"/>
      <c r="BZ22" s="49"/>
      <c r="CA22" s="52"/>
      <c r="CB22" s="45"/>
      <c r="CC22" s="46"/>
      <c r="CD22" s="49"/>
      <c r="CE22" s="52"/>
      <c r="CF22" s="45"/>
      <c r="CG22" s="46"/>
      <c r="CH22" s="49"/>
      <c r="CI22" s="52"/>
      <c r="CJ22" s="45"/>
      <c r="CK22" s="46"/>
      <c r="CL22" s="49"/>
      <c r="CM22" s="52"/>
      <c r="CN22" s="45"/>
      <c r="CO22" s="46"/>
      <c r="CP22" s="49"/>
      <c r="CQ22" s="52"/>
      <c r="CR22" s="45"/>
      <c r="CS22" s="46"/>
      <c r="CT22" s="49"/>
      <c r="CU22" s="52"/>
      <c r="CV22" s="45"/>
      <c r="CW22" s="46"/>
      <c r="CX22" s="49"/>
    </row>
    <row r="23" spans="1:102" s="1" customFormat="1" ht="43.5" customHeight="1">
      <c r="A23" s="33">
        <v>12</v>
      </c>
      <c r="B23" s="34">
        <v>6614</v>
      </c>
      <c r="C23" s="35" t="s">
        <v>97</v>
      </c>
      <c r="D23" s="57">
        <v>11</v>
      </c>
      <c r="E23" s="37">
        <v>26943.839999999997</v>
      </c>
      <c r="F23" s="37">
        <v>32332.608</v>
      </c>
      <c r="G23" s="44" t="s">
        <v>102</v>
      </c>
      <c r="H23" s="45">
        <v>42206</v>
      </c>
      <c r="I23" s="46">
        <v>32332.608</v>
      </c>
      <c r="J23" s="47">
        <v>0</v>
      </c>
      <c r="K23" s="44" t="s">
        <v>76</v>
      </c>
      <c r="L23" s="45">
        <v>42237</v>
      </c>
      <c r="M23" s="46">
        <v>32332.61</v>
      </c>
      <c r="N23" s="47">
        <v>0</v>
      </c>
      <c r="O23" s="44" t="s">
        <v>76</v>
      </c>
      <c r="P23" s="48">
        <v>42282</v>
      </c>
      <c r="Q23" s="40">
        <f>M23*0.95</f>
        <v>30715.979499999998</v>
      </c>
      <c r="R23" s="49">
        <v>0.05</v>
      </c>
      <c r="S23" s="44" t="s">
        <v>76</v>
      </c>
      <c r="T23" s="45">
        <v>42318</v>
      </c>
      <c r="U23" s="46">
        <f>M23*0.8</f>
        <v>25866.088000000003</v>
      </c>
      <c r="V23" s="49">
        <v>0.2</v>
      </c>
      <c r="W23" s="44" t="s">
        <v>81</v>
      </c>
      <c r="X23" s="45">
        <v>42691</v>
      </c>
      <c r="Y23" s="46">
        <v>23279.48</v>
      </c>
      <c r="Z23" s="47">
        <v>0</v>
      </c>
      <c r="AA23" s="44" t="s">
        <v>81</v>
      </c>
      <c r="AB23" s="48">
        <v>42719</v>
      </c>
      <c r="AC23" s="40">
        <f>Y23*0.9</f>
        <v>20951.532</v>
      </c>
      <c r="AD23" s="49">
        <v>0.1</v>
      </c>
      <c r="AE23" s="44" t="s">
        <v>81</v>
      </c>
      <c r="AF23" s="45">
        <v>42753</v>
      </c>
      <c r="AG23" s="46">
        <f>Y23*0.8</f>
        <v>18623.584</v>
      </c>
      <c r="AH23" s="49">
        <v>0.2</v>
      </c>
      <c r="AI23" s="44" t="s">
        <v>82</v>
      </c>
      <c r="AJ23" s="48">
        <v>42874</v>
      </c>
      <c r="AK23" s="40">
        <v>16761.22</v>
      </c>
      <c r="AL23" s="49">
        <v>0</v>
      </c>
      <c r="AM23" s="44" t="s">
        <v>82</v>
      </c>
      <c r="AN23" s="45">
        <v>42893</v>
      </c>
      <c r="AO23" s="37">
        <f t="shared" si="0"/>
        <v>15085.098000000002</v>
      </c>
      <c r="AP23" s="49">
        <v>0.1</v>
      </c>
      <c r="AQ23" s="44" t="s">
        <v>82</v>
      </c>
      <c r="AR23" s="45">
        <v>42909</v>
      </c>
      <c r="AS23" s="46">
        <f t="shared" si="1"/>
        <v>13408.976000000002</v>
      </c>
      <c r="AT23" s="49">
        <v>0.2</v>
      </c>
      <c r="AU23" s="44" t="s">
        <v>82</v>
      </c>
      <c r="AV23" s="45">
        <v>42928</v>
      </c>
      <c r="AW23" s="46">
        <f t="shared" si="2"/>
        <v>11732.854</v>
      </c>
      <c r="AX23" s="49">
        <v>0.3</v>
      </c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</row>
  </sheetData>
  <sheetProtection/>
  <mergeCells count="47">
    <mergeCell ref="CA10:CD10"/>
    <mergeCell ref="CE10:CH10"/>
    <mergeCell ref="CI10:CL10"/>
    <mergeCell ref="CM10:CP10"/>
    <mergeCell ref="CQ10:CT10"/>
    <mergeCell ref="CU10:CX10"/>
    <mergeCell ref="BC10:BF10"/>
    <mergeCell ref="BG10:BJ10"/>
    <mergeCell ref="BK10:BN10"/>
    <mergeCell ref="BO10:BR10"/>
    <mergeCell ref="BS10:BV10"/>
    <mergeCell ref="BW10:BZ10"/>
    <mergeCell ref="AE10:AH10"/>
    <mergeCell ref="AI10:AL10"/>
    <mergeCell ref="AM10:AP10"/>
    <mergeCell ref="AQ10:AT10"/>
    <mergeCell ref="AU10:AX10"/>
    <mergeCell ref="AY10:BB10"/>
    <mergeCell ref="G10:J10"/>
    <mergeCell ref="K10:N10"/>
    <mergeCell ref="O10:R10"/>
    <mergeCell ref="S10:V10"/>
    <mergeCell ref="W10:Z10"/>
    <mergeCell ref="AA10:AD10"/>
    <mergeCell ref="C7:E7"/>
    <mergeCell ref="F7:I7"/>
    <mergeCell ref="K7:M7"/>
    <mergeCell ref="N7:Q7"/>
    <mergeCell ref="A10:A11"/>
    <mergeCell ref="B10:B11"/>
    <mergeCell ref="C10:C11"/>
    <mergeCell ref="D10:D11"/>
    <mergeCell ref="E10:E11"/>
    <mergeCell ref="F10:F11"/>
    <mergeCell ref="N4:Q4"/>
    <mergeCell ref="C5:E5"/>
    <mergeCell ref="F5:I5"/>
    <mergeCell ref="K5:M5"/>
    <mergeCell ref="N5:Q5"/>
    <mergeCell ref="K6:M6"/>
    <mergeCell ref="N6:Q6"/>
    <mergeCell ref="C3:I3"/>
    <mergeCell ref="C4:E4"/>
    <mergeCell ref="F4:I4"/>
    <mergeCell ref="C6:E6"/>
    <mergeCell ref="F6:I6"/>
    <mergeCell ref="K4:M4"/>
  </mergeCells>
  <printOptions horizontalCentered="1"/>
  <pageMargins left="0.31496062992125984" right="0" top="0" bottom="0" header="0" footer="0"/>
  <pageSetup horizontalDpi="600" verticalDpi="600" orientation="landscape" scale="56" r:id="rId1"/>
  <colBreaks count="3" manualBreakCount="3">
    <brk id="18" max="65535" man="1"/>
    <brk id="62" max="22" man="1"/>
    <brk id="8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Alisova</cp:lastModifiedBy>
  <cp:lastPrinted>2018-03-23T09:05:39Z</cp:lastPrinted>
  <dcterms:created xsi:type="dcterms:W3CDTF">2015-10-12T12:03:25Z</dcterms:created>
  <dcterms:modified xsi:type="dcterms:W3CDTF">2018-03-30T14:22:20Z</dcterms:modified>
  <cp:category/>
  <cp:version/>
  <cp:contentType/>
  <cp:contentStatus/>
</cp:coreProperties>
</file>